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mspecllc-my.sharepoint.com/personal/robert_alcorta_amspecgroup_com/Documents/Crude Assay Technical Team/Crude Assay Clients/Amspec - Brazil/120-22-12664 PetroRio - Frade Crude/Reports/"/>
    </mc:Choice>
  </mc:AlternateContent>
  <xr:revisionPtr revIDLastSave="19" documentId="8_{52793598-05B4-4A06-953A-A97EFBC0FAB1}" xr6:coauthVersionLast="47" xr6:coauthVersionMax="47" xr10:uidLastSave="{5E06291E-BCD8-4F4B-B31F-15302DD22ED7}"/>
  <bookViews>
    <workbookView xWindow="-28920" yWindow="-120" windowWidth="29040" windowHeight="15840" tabRatio="851" xr2:uid="{00000000-000D-0000-FFFF-FFFF00000000}"/>
  </bookViews>
  <sheets>
    <sheet name="Title Page" sheetId="1" r:id="rId1"/>
    <sheet name="Table of Contents" sheetId="2" r:id="rId2"/>
    <sheet name="Yields " sheetId="4" r:id="rId3"/>
    <sheet name="Yields Plot" sheetId="5" r:id="rId4"/>
    <sheet name="Summary Report" sheetId="8" r:id="rId5"/>
    <sheet name="Distillations" sheetId="20" r:id="rId6"/>
    <sheet name="SimDist" sheetId="9" r:id="rId7"/>
    <sheet name="WC D7900" sheetId="12" r:id="rId8"/>
    <sheet name="IBP-59°F DHA" sheetId="13" r:id="rId9"/>
    <sheet name="59-149°F DHA" sheetId="15" r:id="rId10"/>
    <sheet name="149-212°F DHA" sheetId="17" r:id="rId11"/>
    <sheet name="212-302°F DHA" sheetId="1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0" l="1"/>
  <c r="F12" i="20"/>
  <c r="F11" i="20"/>
  <c r="F10" i="20"/>
  <c r="J117" i="9" l="1"/>
  <c r="H15" i="5"/>
  <c r="H16" i="5" s="1"/>
  <c r="H17" i="5" s="1"/>
  <c r="H18" i="5" s="1"/>
  <c r="H19" i="5" s="1"/>
  <c r="K41" i="8" l="1"/>
  <c r="J41" i="8"/>
  <c r="M26" i="4" l="1"/>
  <c r="M25" i="4"/>
  <c r="M24" i="4"/>
  <c r="M23" i="4"/>
  <c r="M22" i="4"/>
  <c r="M21" i="4"/>
  <c r="M20" i="4"/>
  <c r="M19" i="4"/>
  <c r="M18" i="4"/>
  <c r="M17" i="4"/>
  <c r="M16" i="4"/>
  <c r="M15" i="4"/>
  <c r="M14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E12" i="18" l="1"/>
  <c r="E11" i="18"/>
  <c r="E9" i="18"/>
  <c r="E12" i="17"/>
  <c r="E11" i="17"/>
  <c r="E9" i="17"/>
  <c r="E12" i="15" l="1"/>
  <c r="E11" i="15"/>
  <c r="E9" i="15"/>
  <c r="K17" i="1" l="1"/>
  <c r="E10" i="18" l="1"/>
  <c r="E10" i="17"/>
  <c r="E10" i="15"/>
  <c r="E12" i="12"/>
  <c r="E11" i="12"/>
  <c r="E9" i="12"/>
  <c r="E12" i="13" l="1"/>
  <c r="E11" i="13"/>
  <c r="E9" i="13"/>
  <c r="F12" i="9" l="1"/>
  <c r="F11" i="9"/>
  <c r="F9" i="9"/>
  <c r="F10" i="9" l="1"/>
  <c r="E10" i="12"/>
  <c r="E10" i="13"/>
  <c r="P14" i="4" l="1"/>
  <c r="J11" i="5" l="1"/>
  <c r="P15" i="4"/>
  <c r="J12" i="5" s="1"/>
  <c r="E14" i="8"/>
  <c r="E13" i="8"/>
  <c r="E12" i="8"/>
  <c r="E11" i="8"/>
  <c r="P16" i="4" l="1"/>
  <c r="P17" i="4" l="1"/>
  <c r="J13" i="5"/>
  <c r="J14" i="4"/>
  <c r="P18" i="4" l="1"/>
  <c r="J14" i="5"/>
  <c r="J15" i="4"/>
  <c r="I11" i="5"/>
  <c r="P19" i="4" l="1"/>
  <c r="J15" i="5"/>
  <c r="J16" i="4"/>
  <c r="J17" i="4" s="1"/>
  <c r="I12" i="5"/>
  <c r="J18" i="4" l="1"/>
  <c r="I14" i="5"/>
  <c r="P20" i="4"/>
  <c r="J16" i="5"/>
  <c r="I13" i="5"/>
  <c r="J19" i="4" l="1"/>
  <c r="I15" i="5"/>
  <c r="P21" i="4"/>
  <c r="J17" i="5"/>
  <c r="J20" i="4" l="1"/>
  <c r="I16" i="5"/>
  <c r="P22" i="4"/>
  <c r="J18" i="5"/>
  <c r="J21" i="4" l="1"/>
  <c r="I17" i="5"/>
  <c r="P23" i="4"/>
  <c r="J19" i="5"/>
  <c r="J22" i="4" l="1"/>
  <c r="I18" i="5"/>
  <c r="P24" i="4"/>
  <c r="J20" i="5"/>
  <c r="J23" i="4" l="1"/>
  <c r="I19" i="5"/>
  <c r="P25" i="4"/>
  <c r="J21" i="5"/>
  <c r="J24" i="4" l="1"/>
  <c r="I20" i="5"/>
  <c r="P26" i="4"/>
  <c r="J22" i="5"/>
  <c r="J25" i="4" l="1"/>
  <c r="I21" i="5"/>
  <c r="J26" i="4" l="1"/>
  <c r="I22" i="5"/>
</calcChain>
</file>

<file path=xl/sharedStrings.xml><?xml version="1.0" encoding="utf-8"?>
<sst xmlns="http://schemas.openxmlformats.org/spreadsheetml/2006/main" count="1812" uniqueCount="509">
  <si>
    <t>.</t>
  </si>
  <si>
    <t>Title:</t>
  </si>
  <si>
    <t>Client:</t>
  </si>
  <si>
    <t>Report No.:</t>
  </si>
  <si>
    <t>Date of Issue:</t>
  </si>
  <si>
    <t>Sample ID:</t>
  </si>
  <si>
    <t>Lab ID:</t>
  </si>
  <si>
    <t>Date Received:</t>
  </si>
  <si>
    <t>Date(s) Tested:</t>
  </si>
  <si>
    <t>Sample Date:</t>
  </si>
  <si>
    <t>Sample Type:</t>
  </si>
  <si>
    <t>Submitted by the Client</t>
  </si>
  <si>
    <t>Reported By:</t>
  </si>
  <si>
    <t>Table of Contents</t>
  </si>
  <si>
    <t>Section</t>
  </si>
  <si>
    <t>Page</t>
  </si>
  <si>
    <t>1. Distillation Yield Data and Curves</t>
  </si>
  <si>
    <t>1.1 Distillation %mass Yield and %volume Yield Data</t>
  </si>
  <si>
    <t>……………………………….</t>
  </si>
  <si>
    <t>1.2 Graph of Cumulative % yield against Temperature, °F AET</t>
  </si>
  <si>
    <t>………………….</t>
  </si>
  <si>
    <t>2. Assay Summary</t>
  </si>
  <si>
    <t>……………………………………………………………………………………………</t>
  </si>
  <si>
    <t>3. Distillation Fractions' Characteristics and Gas Chromatography Reports</t>
  </si>
  <si>
    <t>…................</t>
  </si>
  <si>
    <t>Distillation % Mass Yield and % Volume Yield</t>
  </si>
  <si>
    <t>Cut Range</t>
  </si>
  <si>
    <t>Mass Yield</t>
  </si>
  <si>
    <t>Cumulative</t>
  </si>
  <si>
    <t>Volume Yield</t>
  </si>
  <si>
    <t>°F</t>
  </si>
  <si>
    <t>Wt. %</t>
  </si>
  <si>
    <t>Vol. %</t>
  </si>
  <si>
    <t>Assay Summary</t>
  </si>
  <si>
    <t>Sample ID</t>
  </si>
  <si>
    <t xml:space="preserve">
Whole Crude</t>
  </si>
  <si>
    <t>Lab ID</t>
  </si>
  <si>
    <t>Client ID</t>
  </si>
  <si>
    <t>Date</t>
  </si>
  <si>
    <t>Test</t>
  </si>
  <si>
    <t>Method</t>
  </si>
  <si>
    <t>Unit</t>
  </si>
  <si>
    <t>D2892</t>
  </si>
  <si>
    <t>% Wt.</t>
  </si>
  <si>
    <t>% Vol.</t>
  </si>
  <si>
    <t>API Gravity @ 60°F</t>
  </si>
  <si>
    <t>D4052/D5002</t>
  </si>
  <si>
    <t>°API</t>
  </si>
  <si>
    <t>Specific Gravity, 60/60 °F</t>
  </si>
  <si>
    <t>Density @ 15°C</t>
  </si>
  <si>
    <t>kg/l</t>
  </si>
  <si>
    <t>Total Sulfur Content</t>
  </si>
  <si>
    <t>D2622 / D4294</t>
  </si>
  <si>
    <t>Pg. 10</t>
  </si>
  <si>
    <t>Detailed Hydrocarbon Analysis</t>
  </si>
  <si>
    <t>D6730</t>
  </si>
  <si>
    <t>Pg. 11</t>
  </si>
  <si>
    <t>Paraffins</t>
  </si>
  <si>
    <t>Olefins</t>
  </si>
  <si>
    <t xml:space="preserve">Naphthenes </t>
  </si>
  <si>
    <t>Aromatics</t>
  </si>
  <si>
    <t xml:space="preserve">Simulated Distillation </t>
  </si>
  <si>
    <t>D7169</t>
  </si>
  <si>
    <t>Pg. 8</t>
  </si>
  <si>
    <t xml:space="preserve">Organic Chlorides in Crude oil </t>
  </si>
  <si>
    <t>mg/kg</t>
  </si>
  <si>
    <t>ppmw</t>
  </si>
  <si>
    <t>Pg. 7</t>
  </si>
  <si>
    <t>Total Acid Number</t>
  </si>
  <si>
    <t>D8045</t>
  </si>
  <si>
    <t>mgKOH/g</t>
  </si>
  <si>
    <t>IP 501</t>
  </si>
  <si>
    <t xml:space="preserve">Nickel </t>
  </si>
  <si>
    <t xml:space="preserve">Micro Carbon Residue </t>
  </si>
  <si>
    <t>D4530</t>
  </si>
  <si>
    <t>Asphaltenes</t>
  </si>
  <si>
    <t>D6560</t>
  </si>
  <si>
    <t>Hydrogen Sulfide in Liquid</t>
  </si>
  <si>
    <t>UOP 163</t>
  </si>
  <si>
    <t>Mercaptans Sulfur</t>
  </si>
  <si>
    <t>Vapor Pressure</t>
  </si>
  <si>
    <t>D6377</t>
  </si>
  <si>
    <t>psi</t>
  </si>
  <si>
    <t>Notes: Cumulative Volume Yield results are normalized to 100% among fractions in proportion to their Yields</t>
  </si>
  <si>
    <t>D7900</t>
  </si>
  <si>
    <t>ethane</t>
  </si>
  <si>
    <t>propane</t>
  </si>
  <si>
    <t>i-butane</t>
  </si>
  <si>
    <t>n-butane</t>
  </si>
  <si>
    <t>i-pentane</t>
  </si>
  <si>
    <t>n-pentane</t>
  </si>
  <si>
    <t>Whole Crude</t>
  </si>
  <si>
    <t>Simulated Distillation Report (D7169)</t>
  </si>
  <si>
    <t>% Off</t>
  </si>
  <si>
    <t>BP(F)</t>
  </si>
  <si>
    <t xml:space="preserve">% Recovery </t>
  </si>
  <si>
    <t>% Residue</t>
  </si>
  <si>
    <t>FBP</t>
  </si>
  <si>
    <t>Light Ends in Crude Oil (D7900)</t>
  </si>
  <si>
    <t>Minutes</t>
  </si>
  <si>
    <t>Index</t>
  </si>
  <si>
    <t xml:space="preserve">Group </t>
  </si>
  <si>
    <t>Component</t>
  </si>
  <si>
    <t>Mass %</t>
  </si>
  <si>
    <t>Volume %</t>
  </si>
  <si>
    <t xml:space="preserve">Mole % </t>
  </si>
  <si>
    <t>BP( C)</t>
  </si>
  <si>
    <t>LPG Composition by GC (D6730 Mod)</t>
  </si>
  <si>
    <t>Naphtha Composition by GC (D6730)</t>
  </si>
  <si>
    <t>&lt;1</t>
  </si>
  <si>
    <t>unknown</t>
  </si>
  <si>
    <t>P2</t>
  </si>
  <si>
    <t>P3</t>
  </si>
  <si>
    <t>I4</t>
  </si>
  <si>
    <t>P4</t>
  </si>
  <si>
    <t>I5</t>
  </si>
  <si>
    <t>2,2-dimethylpropane</t>
  </si>
  <si>
    <t>P5</t>
  </si>
  <si>
    <t>Carbon Disulfide(Diluent)</t>
  </si>
  <si>
    <t>I6</t>
  </si>
  <si>
    <t>2,2-dimethylbutane</t>
  </si>
  <si>
    <t>N5</t>
  </si>
  <si>
    <t>cyclopentane</t>
  </si>
  <si>
    <t>2,3-dimethylbutane</t>
  </si>
  <si>
    <t>2-methylpentane</t>
  </si>
  <si>
    <t>3-methylpentane</t>
  </si>
  <si>
    <t>P6</t>
  </si>
  <si>
    <t>n-hexane</t>
  </si>
  <si>
    <t>I7</t>
  </si>
  <si>
    <t>2,2-dimethylpentane</t>
  </si>
  <si>
    <t>N6</t>
  </si>
  <si>
    <t>methylcyclopentane</t>
  </si>
  <si>
    <t>2,4-dimethylpentane</t>
  </si>
  <si>
    <t>2,2,3-trimethylbutane</t>
  </si>
  <si>
    <t>A6</t>
  </si>
  <si>
    <t>benzene</t>
  </si>
  <si>
    <t>3,3-dimethylpentane</t>
  </si>
  <si>
    <t>cyclohexane</t>
  </si>
  <si>
    <t>2-methylhexane</t>
  </si>
  <si>
    <t>2,3-dimethylpentane</t>
  </si>
  <si>
    <t>N7</t>
  </si>
  <si>
    <t>1,1-dimethylcyclopentane</t>
  </si>
  <si>
    <t>3-methylhexane</t>
  </si>
  <si>
    <t>1c,3-dimethylcyclopentane</t>
  </si>
  <si>
    <t>1t,3-dimethylcyclopentane</t>
  </si>
  <si>
    <t>3-ethylpentane</t>
  </si>
  <si>
    <t>1t,2-dimethylcyclopentane</t>
  </si>
  <si>
    <t>P7</t>
  </si>
  <si>
    <t>n-heptane</t>
  </si>
  <si>
    <t>1c,2-dimethylcyclopentane</t>
  </si>
  <si>
    <t>methylcyclohexane</t>
  </si>
  <si>
    <t>N8</t>
  </si>
  <si>
    <t>1,1,3-trimethylcyclopentane</t>
  </si>
  <si>
    <t>ethylcyclopentane</t>
  </si>
  <si>
    <t>I8</t>
  </si>
  <si>
    <t>2,5-dimethylhexane</t>
  </si>
  <si>
    <t>2,4-dimethylhexane</t>
  </si>
  <si>
    <t>1c,2t,4-trimethylcyclopentane</t>
  </si>
  <si>
    <t>3,3-dimethylhexane</t>
  </si>
  <si>
    <t>1t,2c,3-trimethylcyclopentane</t>
  </si>
  <si>
    <t>2,3,4-trimethylpentane</t>
  </si>
  <si>
    <t>A7</t>
  </si>
  <si>
    <t>toluene</t>
  </si>
  <si>
    <t>2,3-dimethylhexane</t>
  </si>
  <si>
    <t>2-methyl-3-ethylpentane</t>
  </si>
  <si>
    <t>2-methylheptane</t>
  </si>
  <si>
    <t>4-methylheptane</t>
  </si>
  <si>
    <t>3-methyl-3-ethylpentane</t>
  </si>
  <si>
    <t>1c,2c,4-trimethylcyclopentane</t>
  </si>
  <si>
    <t>3-methylheptane</t>
  </si>
  <si>
    <t>1c,2t,3-trimethylcyclopentane</t>
  </si>
  <si>
    <t>1t,4-dimethylcyclohexane</t>
  </si>
  <si>
    <t>1,1-dimethylcyclohexane</t>
  </si>
  <si>
    <t>I9</t>
  </si>
  <si>
    <t>2,2,5-trimethylhexane</t>
  </si>
  <si>
    <t>3c-ethylmethylcyclopentane</t>
  </si>
  <si>
    <t>3t-ethylmethylcyclopentane</t>
  </si>
  <si>
    <t>2t-ethylmethylcyclopentane</t>
  </si>
  <si>
    <t>1,1-methylethylcyclopentane</t>
  </si>
  <si>
    <t>1t,2-dimethylcyclohexane</t>
  </si>
  <si>
    <t>P8</t>
  </si>
  <si>
    <t>n-octane</t>
  </si>
  <si>
    <t>i-propylcyclopentane</t>
  </si>
  <si>
    <t>N8-[1]</t>
  </si>
  <si>
    <t>2,2,3,4-tetramethylpentane</t>
  </si>
  <si>
    <t>2,3,4-trimethylhexane</t>
  </si>
  <si>
    <t>N8-[2]</t>
  </si>
  <si>
    <t>1c,2-dimethylcyclohexane</t>
  </si>
  <si>
    <t>2,2-dimethylheptane</t>
  </si>
  <si>
    <t>N9</t>
  </si>
  <si>
    <t>1,1,4-trimethylcyclohexane</t>
  </si>
  <si>
    <t>2,2,3-trimethylhexane</t>
  </si>
  <si>
    <t>2,4-dimethylheptane</t>
  </si>
  <si>
    <t>4,4-dimethylheptane</t>
  </si>
  <si>
    <t>2,5-dimethylheptane</t>
  </si>
  <si>
    <t>3,5-dimethylheptane</t>
  </si>
  <si>
    <t>3,3-&amp;3,5-dimethlyheptane</t>
  </si>
  <si>
    <t>1,1,3-trimethylcyclohexane</t>
  </si>
  <si>
    <t>1c,2t,4t-trimethylcyclohexane</t>
  </si>
  <si>
    <t>A8</t>
  </si>
  <si>
    <t>ethylbenzene</t>
  </si>
  <si>
    <t>1c,3c,5c-trimethylcyclohexane</t>
  </si>
  <si>
    <t>I9-[1]</t>
  </si>
  <si>
    <t>1,3-dimethylbenzene</t>
  </si>
  <si>
    <t>1,4-dimethylbenzene</t>
  </si>
  <si>
    <t>2,3-dimethylheptane</t>
  </si>
  <si>
    <t>3,4 -dimethylheptane</t>
  </si>
  <si>
    <t>N9-[1]</t>
  </si>
  <si>
    <t>I9-[2]</t>
  </si>
  <si>
    <t>4-methyloctane</t>
  </si>
  <si>
    <t>2-methyloctane</t>
  </si>
  <si>
    <t>1c,2t,3c-trimethylcyclohexane</t>
  </si>
  <si>
    <t>3-methyloctane</t>
  </si>
  <si>
    <t>3,3-diethylpentane</t>
  </si>
  <si>
    <t>1c,2t,4c-trimethylcyclohexane</t>
  </si>
  <si>
    <t>1,1,2-trimethylcyclohexane</t>
  </si>
  <si>
    <t>1,2-dimethylbenzene</t>
  </si>
  <si>
    <t>I9-[3]</t>
  </si>
  <si>
    <t>I9-[4]</t>
  </si>
  <si>
    <t>N9-[2]</t>
  </si>
  <si>
    <t>N9-[3]</t>
  </si>
  <si>
    <t>N9-[4]</t>
  </si>
  <si>
    <t>I9-[5]</t>
  </si>
  <si>
    <t>i-butylcyclopentane</t>
  </si>
  <si>
    <t>N9-[5]</t>
  </si>
  <si>
    <t>N9-[6]</t>
  </si>
  <si>
    <t>N9-[7]</t>
  </si>
  <si>
    <t>P9</t>
  </si>
  <si>
    <t>n-nonane</t>
  </si>
  <si>
    <t>1,1-methylethylcyclohexane</t>
  </si>
  <si>
    <t>N9-[8]</t>
  </si>
  <si>
    <t>A9</t>
  </si>
  <si>
    <t>i-propylbenzene</t>
  </si>
  <si>
    <t>N9-[9]</t>
  </si>
  <si>
    <t>i-propylcyclohexane</t>
  </si>
  <si>
    <t>I10</t>
  </si>
  <si>
    <t>2,4-dimethyloctane</t>
  </si>
  <si>
    <t>2,2-dimethyloctane</t>
  </si>
  <si>
    <t>N9-[10]</t>
  </si>
  <si>
    <t>N9-[11]</t>
  </si>
  <si>
    <t>2,6-dimethyloctane</t>
  </si>
  <si>
    <t>2,5-dimethyloctane</t>
  </si>
  <si>
    <t>n-butylcyclopentane</t>
  </si>
  <si>
    <t>N10</t>
  </si>
  <si>
    <t>N10-[1]</t>
  </si>
  <si>
    <t>I10-[1]</t>
  </si>
  <si>
    <t>3,3-dimethyloctane</t>
  </si>
  <si>
    <t>N10-[2]</t>
  </si>
  <si>
    <t>n-propylbenzene</t>
  </si>
  <si>
    <t>3,6-dimethyloctane</t>
  </si>
  <si>
    <t>3-methyl-5-ethylheptane</t>
  </si>
  <si>
    <t>N10-[3]</t>
  </si>
  <si>
    <t>1,3-methylethylbenzene</t>
  </si>
  <si>
    <t>1,4-methylethylbenzene</t>
  </si>
  <si>
    <t>N10-[4]</t>
  </si>
  <si>
    <t>1,3,5-trimethylbenzene</t>
  </si>
  <si>
    <t>2,3-dimethyloctane</t>
  </si>
  <si>
    <t>I10-[2]</t>
  </si>
  <si>
    <t>4-methylnonane</t>
  </si>
  <si>
    <t>1,2-methylethylbenzene</t>
  </si>
  <si>
    <t>2-methylnonane</t>
  </si>
  <si>
    <t>3-ethyloctane</t>
  </si>
  <si>
    <t>N10-[5]</t>
  </si>
  <si>
    <t>3-methylnonane</t>
  </si>
  <si>
    <t>1,2,4-trimethylbenzene</t>
  </si>
  <si>
    <t>i-butylcyclohexane</t>
  </si>
  <si>
    <t>I10-[3]</t>
  </si>
  <si>
    <t>I10-[4]</t>
  </si>
  <si>
    <t>I10-[5]</t>
  </si>
  <si>
    <t>I10-[6]</t>
  </si>
  <si>
    <t>N10-[6]</t>
  </si>
  <si>
    <t>1t-methyl-2-n-propylcyclohexane</t>
  </si>
  <si>
    <t>A10</t>
  </si>
  <si>
    <t>i-butylbenzene</t>
  </si>
  <si>
    <t>I10-[7]</t>
  </si>
  <si>
    <t>sec-butylbenzene</t>
  </si>
  <si>
    <t>P10</t>
  </si>
  <si>
    <t>n-decane</t>
  </si>
  <si>
    <t>O4</t>
  </si>
  <si>
    <t>isobutylene</t>
  </si>
  <si>
    <t>butene-1</t>
  </si>
  <si>
    <t>t-butene-2</t>
  </si>
  <si>
    <t>c-butene-2</t>
  </si>
  <si>
    <t>O5</t>
  </si>
  <si>
    <t>3-methylbutene-1</t>
  </si>
  <si>
    <t>2-methylbutene-1</t>
  </si>
  <si>
    <t>t-pentene-2</t>
  </si>
  <si>
    <t>O6</t>
  </si>
  <si>
    <t>4-methyl-t-pentene-2</t>
  </si>
  <si>
    <t>t-hexene-3</t>
  </si>
  <si>
    <t>t-hexene-2</t>
  </si>
  <si>
    <t>1-methylcyclopentene</t>
  </si>
  <si>
    <t>O7</t>
  </si>
  <si>
    <t>3,4-dimethyl-c-pentene-2</t>
  </si>
  <si>
    <t>2-ethylpentene-1</t>
  </si>
  <si>
    <t>t-heptene-2</t>
  </si>
  <si>
    <t>3-ethylpentene-2</t>
  </si>
  <si>
    <t>3-ethylcyclopentene</t>
  </si>
  <si>
    <t>2,2-dimethylhexane</t>
  </si>
  <si>
    <t>2,2,3-trimethylpentane</t>
  </si>
  <si>
    <t>2,3,3-trimethylpentane</t>
  </si>
  <si>
    <t>3,4-dimethylhexane</t>
  </si>
  <si>
    <t>3-ethylhexane</t>
  </si>
  <si>
    <t>1c,4-dimethylcyclohexane</t>
  </si>
  <si>
    <t>2,3,5-trimethylhexane</t>
  </si>
  <si>
    <t>*1c,3c,5-trimethylcyclohexane</t>
  </si>
  <si>
    <t>2,6-dimethylheptane</t>
  </si>
  <si>
    <t>N8-[3]</t>
  </si>
  <si>
    <t>O9</t>
  </si>
  <si>
    <t>2-methyloctene-1</t>
  </si>
  <si>
    <t>3,4-dimethylheptane</t>
  </si>
  <si>
    <t>3-ethylheptane</t>
  </si>
  <si>
    <t>I9-2</t>
  </si>
  <si>
    <t>t-nonene-2</t>
  </si>
  <si>
    <t>c-nonene-3</t>
  </si>
  <si>
    <t>t-nonene-3</t>
  </si>
  <si>
    <t>c-nonene-2H16(124)</t>
  </si>
  <si>
    <t>5-methylnonane</t>
  </si>
  <si>
    <t>I17 &amp;1,2-methylethylbenzene</t>
  </si>
  <si>
    <t>O10</t>
  </si>
  <si>
    <t>3-ethyl-2-methylheptene-2</t>
  </si>
  <si>
    <t>N10-[7]</t>
  </si>
  <si>
    <t>decene-1</t>
  </si>
  <si>
    <t>I11</t>
  </si>
  <si>
    <t>I11-[1]</t>
  </si>
  <si>
    <t>1,2,3-trimethylbenzene</t>
  </si>
  <si>
    <t>I11-[2]</t>
  </si>
  <si>
    <t>I11-[3]</t>
  </si>
  <si>
    <t>2-3-dihydroindene</t>
  </si>
  <si>
    <t>sec-butylcyclohexane</t>
  </si>
  <si>
    <t>I30-[1]</t>
  </si>
  <si>
    <t>I11-[4]</t>
  </si>
  <si>
    <t>3-ethylnonane</t>
  </si>
  <si>
    <t>I11-[5]</t>
  </si>
  <si>
    <t>1,3-diethylbenzene-[1]</t>
  </si>
  <si>
    <t>1,3-methyl-n-propylbenzene</t>
  </si>
  <si>
    <t>1,4-methyl-n-propylbenzene</t>
  </si>
  <si>
    <t>n-butylbenzene</t>
  </si>
  <si>
    <t>1,3-dimethyl-5-ethylbenzene</t>
  </si>
  <si>
    <t>3.2 Simulated Distillation on Whole Crude (D7169) Report</t>
  </si>
  <si>
    <t>3.3 Light Ends Analysis on Whole Crude (D7900) Report</t>
  </si>
  <si>
    <t>Light Ends in Crude Oil</t>
  </si>
  <si>
    <t>Unknowns</t>
  </si>
  <si>
    <t xml:space="preserve">Ramsbottom Carbon Residue </t>
  </si>
  <si>
    <t>D524</t>
  </si>
  <si>
    <t>Iron</t>
  </si>
  <si>
    <t>Metals -         Vanadium</t>
  </si>
  <si>
    <t>Aniline Point</t>
  </si>
  <si>
    <t>D611</t>
  </si>
  <si>
    <t>Cetane Index</t>
  </si>
  <si>
    <t>D4737</t>
  </si>
  <si>
    <t>Smoke Point</t>
  </si>
  <si>
    <t>D1322</t>
  </si>
  <si>
    <t>Freeze Point</t>
  </si>
  <si>
    <t>D2386</t>
  </si>
  <si>
    <t>mm</t>
  </si>
  <si>
    <t>Pour Point</t>
  </si>
  <si>
    <t>Pg. 9</t>
  </si>
  <si>
    <t>Pg. 12</t>
  </si>
  <si>
    <t>Viscosity @ 20°C</t>
  </si>
  <si>
    <t>D445</t>
  </si>
  <si>
    <t>cSt</t>
  </si>
  <si>
    <t>Viscosity @ 40°C</t>
  </si>
  <si>
    <t>Viscosity @ 50°C</t>
  </si>
  <si>
    <t>D4929C</t>
  </si>
  <si>
    <t>Basic Nitrogen</t>
  </si>
  <si>
    <t>UOP 269</t>
  </si>
  <si>
    <t>Total Nitrogen</t>
  </si>
  <si>
    <t>D4629/5762</t>
  </si>
  <si>
    <t>UOP K Factor</t>
  </si>
  <si>
    <t>UOP 375</t>
  </si>
  <si>
    <t>Research Octane Number</t>
  </si>
  <si>
    <t>Motor Octane Number</t>
  </si>
  <si>
    <t>D2699</t>
  </si>
  <si>
    <t>D2700</t>
  </si>
  <si>
    <t>c-pentene-2</t>
  </si>
  <si>
    <t>2-methylbutene-2</t>
  </si>
  <si>
    <t>cyclopentene</t>
  </si>
  <si>
    <t>c-hexene-3</t>
  </si>
  <si>
    <t>2-methylpentene-2</t>
  </si>
  <si>
    <t>4-methylcyclopentene</t>
  </si>
  <si>
    <t>3-methyl-c-pentene-2</t>
  </si>
  <si>
    <t>3-methylcyclopentene</t>
  </si>
  <si>
    <t>c-hexene-2</t>
  </si>
  <si>
    <t>O6-[1]</t>
  </si>
  <si>
    <t>3-methyl-t-pentene-2</t>
  </si>
  <si>
    <t>3-methylhexene-1</t>
  </si>
  <si>
    <t>2,2,4-trimethylpentane</t>
  </si>
  <si>
    <t>pentene-1</t>
  </si>
  <si>
    <t>3-methylpentene-1</t>
  </si>
  <si>
    <t>2-methylpentene-1</t>
  </si>
  <si>
    <t>hexene-1</t>
  </si>
  <si>
    <t>2,4-dimethylpentene-1</t>
  </si>
  <si>
    <t>2-methyl-t-hexene-3</t>
  </si>
  <si>
    <t>4-methylhexene-1</t>
  </si>
  <si>
    <t>t-heptene-3</t>
  </si>
  <si>
    <t>c-heptene-2</t>
  </si>
  <si>
    <t>1c,3-dimethylcyclohexane</t>
  </si>
  <si>
    <t>I9-1</t>
  </si>
  <si>
    <t>c-nonene-2</t>
  </si>
  <si>
    <t>I10-[8]</t>
  </si>
  <si>
    <t>1,2-diethylbenzene</t>
  </si>
  <si>
    <t>1,2-methyl-n-propylbenzene</t>
  </si>
  <si>
    <t>1,4,dimethyl-2-ethylbenzene</t>
  </si>
  <si>
    <t>1,3-dimethyl-4-ethylbenzene</t>
  </si>
  <si>
    <t>1,2-dimethyl-4-ethylbenzene</t>
  </si>
  <si>
    <t>1,3-dimethyl-2-ethylbenzene</t>
  </si>
  <si>
    <t>Frade Crude - Assay Report</t>
  </si>
  <si>
    <t>120-22-12664</t>
  </si>
  <si>
    <t>Frade Crude</t>
  </si>
  <si>
    <t>August 30, 2022</t>
  </si>
  <si>
    <t>August, 2022</t>
  </si>
  <si>
    <t>IBP - 59</t>
  </si>
  <si>
    <t>59-149</t>
  </si>
  <si>
    <t>149-212</t>
  </si>
  <si>
    <t>212-302</t>
  </si>
  <si>
    <t>302-392</t>
  </si>
  <si>
    <t>392-482</t>
  </si>
  <si>
    <t>482-572</t>
  </si>
  <si>
    <t>572-662</t>
  </si>
  <si>
    <t>662-698</t>
  </si>
  <si>
    <t>698-842</t>
  </si>
  <si>
    <t>842-932</t>
  </si>
  <si>
    <t>932-1022</t>
  </si>
  <si>
    <t>1022+</t>
  </si>
  <si>
    <t>Viscosity @ 100°C</t>
  </si>
  <si>
    <t>Viscosity @ 130°C</t>
  </si>
  <si>
    <t>IR</t>
  </si>
  <si>
    <t>D5291</t>
  </si>
  <si>
    <t>Naphthalenes</t>
  </si>
  <si>
    <t>D1840</t>
  </si>
  <si>
    <t>D5853/D97</t>
  </si>
  <si>
    <t>Cloud Point</t>
  </si>
  <si>
    <t>D2500</t>
  </si>
  <si>
    <t>&lt;-27</t>
  </si>
  <si>
    <t>&lt;-76</t>
  </si>
  <si>
    <t>&lt;-112</t>
  </si>
  <si>
    <t>&lt;0.5</t>
  </si>
  <si>
    <t>&lt;0.1</t>
  </si>
  <si>
    <t>IBP - 
59°F</t>
  </si>
  <si>
    <t>59-149°F</t>
  </si>
  <si>
    <t>698+°F</t>
  </si>
  <si>
    <t>149-212°F</t>
  </si>
  <si>
    <t>212-302°F</t>
  </si>
  <si>
    <t>302-392°F</t>
  </si>
  <si>
    <t>392-482°F</t>
  </si>
  <si>
    <t>482-572°F</t>
  </si>
  <si>
    <t>572-662°F</t>
  </si>
  <si>
    <t>662-698°F</t>
  </si>
  <si>
    <t>698-842°F</t>
  </si>
  <si>
    <t>842-932°F</t>
  </si>
  <si>
    <t>932-1022°F</t>
  </si>
  <si>
    <t>I9-[6]</t>
  </si>
  <si>
    <t>IBP - 59°F</t>
  </si>
  <si>
    <t>P1</t>
  </si>
  <si>
    <t>methane</t>
  </si>
  <si>
    <t>vinyl acetylene</t>
  </si>
  <si>
    <t>2-methyl-c-hexene-3</t>
  </si>
  <si>
    <t>cyclic diolefin or triolefin-[2]</t>
  </si>
  <si>
    <t>c-heptene-3</t>
  </si>
  <si>
    <t>2,3-dimethylpentene-2</t>
  </si>
  <si>
    <t>cyclopentadiene</t>
  </si>
  <si>
    <t>t-7-methyloctene-3</t>
  </si>
  <si>
    <t>2-decene</t>
  </si>
  <si>
    <t>Graph of Cumulative % yield against Temperature, °F AET</t>
  </si>
  <si>
    <t>Description</t>
  </si>
  <si>
    <t>IBP</t>
  </si>
  <si>
    <t>Recovery @ 5%</t>
  </si>
  <si>
    <t>Recovery @ 10%</t>
  </si>
  <si>
    <t>Recovery @ 20%</t>
  </si>
  <si>
    <t>Recovery @ 30%</t>
  </si>
  <si>
    <t>Recovery @ 40%</t>
  </si>
  <si>
    <t>Recovery @ 50%</t>
  </si>
  <si>
    <t>Recovery @ 60%</t>
  </si>
  <si>
    <t>Recovery @ 70%</t>
  </si>
  <si>
    <t>Recovery @ 80%</t>
  </si>
  <si>
    <t>Recovery @ 90%</t>
  </si>
  <si>
    <t>Recovery @ 95%</t>
  </si>
  <si>
    <t>% vol</t>
  </si>
  <si>
    <t>Recovery</t>
  </si>
  <si>
    <t>Residue</t>
  </si>
  <si>
    <t>Loss</t>
  </si>
  <si>
    <t xml:space="preserve"> </t>
  </si>
  <si>
    <t>Distillation Report (ASTM D86/D1160)</t>
  </si>
  <si>
    <t>212°F - 
302°F</t>
  </si>
  <si>
    <t>302°F - 
392°F</t>
  </si>
  <si>
    <t>392°F - 
482°F</t>
  </si>
  <si>
    <t>482°F - 
572°F</t>
  </si>
  <si>
    <t>572°F - 
662°F</t>
  </si>
  <si>
    <t>662°F - 
698°F</t>
  </si>
  <si>
    <t>PetroRio</t>
  </si>
  <si>
    <t>Wax Content</t>
  </si>
  <si>
    <t>UOP 46</t>
  </si>
  <si>
    <t>Wax Appearance Temperature</t>
  </si>
  <si>
    <t>IP 389</t>
  </si>
  <si>
    <t>°C</t>
  </si>
  <si>
    <t>3.1 Distillation Reports (D86 &amp; D1160)</t>
  </si>
  <si>
    <t xml:space="preserve">3.5 Detailed Hydrocarbon Analysis on 59-149°F (D6730) Report </t>
  </si>
  <si>
    <t xml:space="preserve">3.6 Detailed Hydrocarbon Analysis on  149-212°F (D6730) Report </t>
  </si>
  <si>
    <t xml:space="preserve">3.7 Detailed Hydrocarbon Analysis on  212-302°F (D6730) Report </t>
  </si>
  <si>
    <t>3.4 LPG (IBP-59°F) Composition by GC (D6730) Report</t>
  </si>
  <si>
    <t>September 16, 2022</t>
  </si>
  <si>
    <t>August 30 - September 15, 2022</t>
  </si>
  <si>
    <t>Distillation</t>
  </si>
  <si>
    <t>D86 / D1160</t>
  </si>
  <si>
    <t>Pg. 6</t>
  </si>
  <si>
    <t>1022+°F</t>
  </si>
  <si>
    <t>Calculated Octane Number</t>
  </si>
  <si>
    <t xml:space="preserve">IR: Insufficient recovery to run analysis, Calculated Octane Number provided per D6730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</si>
</sst>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1" fillId="0" borderId="0" xfId="0" applyNumberFormat="1" applyFo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49" fontId="3" fillId="0" borderId="0" xfId="0" applyNumberFormat="1" applyFont="1"/>
    <xf numFmtId="0" fontId="0" fillId="2" borderId="51" xfId="0" applyFill="1" applyBorder="1" applyAlignment="1">
      <alignment horizontal="center" vertical="center"/>
    </xf>
    <xf numFmtId="0" fontId="15" fillId="0" borderId="54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6" fillId="0" borderId="25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47" xfId="0" applyFont="1" applyBorder="1" applyAlignment="1">
      <alignment horizontal="center" vertical="top"/>
    </xf>
    <xf numFmtId="0" fontId="16" fillId="0" borderId="48" xfId="0" applyFont="1" applyBorder="1" applyAlignment="1">
      <alignment horizontal="center" vertical="top"/>
    </xf>
    <xf numFmtId="0" fontId="16" fillId="0" borderId="49" xfId="0" applyFont="1" applyBorder="1" applyAlignment="1">
      <alignment horizontal="center" vertical="top"/>
    </xf>
    <xf numFmtId="0" fontId="0" fillId="0" borderId="13" xfId="0" applyBorder="1"/>
    <xf numFmtId="0" fontId="0" fillId="0" borderId="31" xfId="0" applyBorder="1"/>
    <xf numFmtId="0" fontId="0" fillId="0" borderId="18" xfId="0" applyBorder="1"/>
    <xf numFmtId="0" fontId="0" fillId="0" borderId="32" xfId="0" applyBorder="1"/>
    <xf numFmtId="0" fontId="1" fillId="0" borderId="56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0" xfId="0" applyBorder="1"/>
    <xf numFmtId="164" fontId="13" fillId="4" borderId="25" xfId="0" applyNumberFormat="1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2" fontId="19" fillId="2" borderId="7" xfId="0" applyNumberFormat="1" applyFont="1" applyFill="1" applyBorder="1" applyAlignment="1">
      <alignment horizontal="center" vertical="center"/>
    </xf>
    <xf numFmtId="2" fontId="19" fillId="2" borderId="16" xfId="0" applyNumberFormat="1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 vertical="center"/>
    </xf>
    <xf numFmtId="2" fontId="19" fillId="2" borderId="17" xfId="0" applyNumberFormat="1" applyFont="1" applyFill="1" applyBorder="1" applyAlignment="1">
      <alignment horizontal="center" vertical="center"/>
    </xf>
    <xf numFmtId="165" fontId="19" fillId="2" borderId="26" xfId="0" applyNumberFormat="1" applyFont="1" applyFill="1" applyBorder="1" applyAlignment="1">
      <alignment horizontal="center" vertical="center"/>
    </xf>
    <xf numFmtId="164" fontId="19" fillId="2" borderId="26" xfId="0" applyNumberFormat="1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0" fontId="20" fillId="0" borderId="0" xfId="0" applyFont="1"/>
    <xf numFmtId="0" fontId="19" fillId="2" borderId="4" xfId="0" applyFont="1" applyFill="1" applyBorder="1" applyAlignment="1">
      <alignment horizontal="center" vertical="center"/>
    </xf>
    <xf numFmtId="164" fontId="19" fillId="4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top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165" fontId="0" fillId="0" borderId="19" xfId="0" applyNumberFormat="1" applyBorder="1" applyAlignment="1">
      <alignment horizontal="center"/>
    </xf>
    <xf numFmtId="166" fontId="19" fillId="2" borderId="4" xfId="0" applyNumberFormat="1" applyFont="1" applyFill="1" applyBorder="1" applyAlignment="1">
      <alignment horizontal="center" vertical="center"/>
    </xf>
    <xf numFmtId="166" fontId="19" fillId="4" borderId="17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2" fontId="19" fillId="4" borderId="17" xfId="0" applyNumberFormat="1" applyFont="1" applyFill="1" applyBorder="1" applyAlignment="1">
      <alignment horizontal="center" vertical="center"/>
    </xf>
    <xf numFmtId="2" fontId="19" fillId="4" borderId="14" xfId="0" applyNumberFormat="1" applyFon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1" fontId="19" fillId="4" borderId="14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165" fontId="19" fillId="2" borderId="1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19" fillId="2" borderId="17" xfId="0" applyNumberFormat="1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165" fontId="19" fillId="4" borderId="22" xfId="0" applyNumberFormat="1" applyFont="1" applyFill="1" applyBorder="1" applyAlignment="1">
      <alignment horizontal="center" vertical="center"/>
    </xf>
    <xf numFmtId="1" fontId="19" fillId="2" borderId="17" xfId="0" applyNumberFormat="1" applyFont="1" applyFill="1" applyBorder="1" applyAlignment="1">
      <alignment horizontal="center" vertical="center"/>
    </xf>
    <xf numFmtId="1" fontId="19" fillId="2" borderId="52" xfId="0" applyNumberFormat="1" applyFont="1" applyFill="1" applyBorder="1" applyAlignment="1">
      <alignment horizontal="center" vertical="center"/>
    </xf>
    <xf numFmtId="1" fontId="19" fillId="2" borderId="27" xfId="0" applyNumberFormat="1" applyFont="1" applyFill="1" applyBorder="1" applyAlignment="1">
      <alignment horizontal="center" vertical="center"/>
    </xf>
    <xf numFmtId="2" fontId="19" fillId="2" borderId="52" xfId="0" applyNumberFormat="1" applyFont="1" applyFill="1" applyBorder="1" applyAlignment="1">
      <alignment horizontal="center" vertical="center"/>
    </xf>
    <xf numFmtId="2" fontId="19" fillId="2" borderId="26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65" fontId="21" fillId="2" borderId="14" xfId="0" applyNumberFormat="1" applyFont="1" applyFill="1" applyBorder="1" applyAlignment="1">
      <alignment horizontal="center" vertical="center"/>
    </xf>
    <xf numFmtId="2" fontId="21" fillId="2" borderId="5" xfId="0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2" fontId="21" fillId="2" borderId="4" xfId="0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164" fontId="21" fillId="2" borderId="26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9" fillId="0" borderId="0" xfId="0" applyFont="1"/>
    <xf numFmtId="0" fontId="19" fillId="2" borderId="57" xfId="0" applyFont="1" applyFill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3" borderId="37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center"/>
    </xf>
    <xf numFmtId="0" fontId="17" fillId="3" borderId="3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165" fontId="22" fillId="0" borderId="19" xfId="0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/>
    </xf>
    <xf numFmtId="165" fontId="22" fillId="0" borderId="3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165" fontId="22" fillId="0" borderId="13" xfId="0" applyNumberFormat="1" applyFont="1" applyBorder="1" applyAlignment="1">
      <alignment horizontal="center" vertical="center"/>
    </xf>
    <xf numFmtId="165" fontId="22" fillId="0" borderId="3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165" fontId="22" fillId="0" borderId="35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65" fontId="12" fillId="0" borderId="42" xfId="0" applyNumberFormat="1" applyFont="1" applyBorder="1" applyAlignment="1">
      <alignment horizontal="center" vertical="center"/>
    </xf>
    <xf numFmtId="165" fontId="12" fillId="0" borderId="46" xfId="0" applyNumberFormat="1" applyFont="1" applyBorder="1" applyAlignment="1">
      <alignment horizontal="center" vertical="center"/>
    </xf>
    <xf numFmtId="165" fontId="22" fillId="0" borderId="42" xfId="0" applyNumberFormat="1" applyFont="1" applyBorder="1" applyAlignment="1">
      <alignment horizontal="center" vertical="center"/>
    </xf>
    <xf numFmtId="165" fontId="22" fillId="0" borderId="46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165" fontId="12" fillId="0" borderId="31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22" fillId="0" borderId="4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9933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0362026939146"/>
          <c:y val="2.0342114467422474E-2"/>
          <c:w val="0.80767751624629813"/>
          <c:h val="0.8198737070671448"/>
        </c:manualLayout>
      </c:layout>
      <c:scatterChart>
        <c:scatterStyle val="lineMarker"/>
        <c:varyColors val="0"/>
        <c:ser>
          <c:idx val="0"/>
          <c:order val="0"/>
          <c:tx>
            <c:v>Graph of Cumulative % Mass against AET, °F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'Yields Plot'!$I$10:$I$22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0.52</c:v>
                </c:pt>
                <c:pt idx="2">
                  <c:v>1.4300000000000002</c:v>
                </c:pt>
                <c:pt idx="3">
                  <c:v>2.54</c:v>
                </c:pt>
                <c:pt idx="4">
                  <c:v>5.35</c:v>
                </c:pt>
                <c:pt idx="5">
                  <c:v>9.3000000000000007</c:v>
                </c:pt>
                <c:pt idx="6">
                  <c:v>15.56</c:v>
                </c:pt>
                <c:pt idx="7">
                  <c:v>24.61</c:v>
                </c:pt>
                <c:pt idx="8">
                  <c:v>33.43</c:v>
                </c:pt>
                <c:pt idx="9">
                  <c:v>37.04</c:v>
                </c:pt>
                <c:pt idx="10">
                  <c:v>49.89</c:v>
                </c:pt>
                <c:pt idx="11">
                  <c:v>61.43</c:v>
                </c:pt>
                <c:pt idx="12">
                  <c:v>68.95</c:v>
                </c:pt>
              </c:numCache>
            </c:numRef>
          </c:xVal>
          <c:yVal>
            <c:numRef>
              <c:f>'Yields Plot'!$H$10:$H$22</c:f>
              <c:numCache>
                <c:formatCode>General</c:formatCode>
                <c:ptCount val="13"/>
                <c:pt idx="0">
                  <c:v>0</c:v>
                </c:pt>
                <c:pt idx="1">
                  <c:v>59</c:v>
                </c:pt>
                <c:pt idx="2">
                  <c:v>149</c:v>
                </c:pt>
                <c:pt idx="3">
                  <c:v>212</c:v>
                </c:pt>
                <c:pt idx="4">
                  <c:v>302</c:v>
                </c:pt>
                <c:pt idx="5">
                  <c:v>392</c:v>
                </c:pt>
                <c:pt idx="6">
                  <c:v>482</c:v>
                </c:pt>
                <c:pt idx="7">
                  <c:v>572</c:v>
                </c:pt>
                <c:pt idx="8">
                  <c:v>662</c:v>
                </c:pt>
                <c:pt idx="9">
                  <c:v>698</c:v>
                </c:pt>
                <c:pt idx="10">
                  <c:v>842</c:v>
                </c:pt>
                <c:pt idx="11">
                  <c:v>932</c:v>
                </c:pt>
                <c:pt idx="12">
                  <c:v>1022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C-411F-83C4-290C0E10C096}"/>
            </c:ext>
          </c:extLst>
        </c:ser>
        <c:ser>
          <c:idx val="1"/>
          <c:order val="1"/>
          <c:tx>
            <c:v>Graph of Cumulative % Volume against AET, °F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'Yields Plot'!$J$10:$J$22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0.9</c:v>
                </c:pt>
                <c:pt idx="2">
                  <c:v>2.1800000000000002</c:v>
                </c:pt>
                <c:pt idx="3">
                  <c:v>3.58</c:v>
                </c:pt>
                <c:pt idx="4">
                  <c:v>6.95</c:v>
                </c:pt>
                <c:pt idx="5">
                  <c:v>11.43</c:v>
                </c:pt>
                <c:pt idx="6">
                  <c:v>18.239999999999998</c:v>
                </c:pt>
                <c:pt idx="7">
                  <c:v>27.769999999999996</c:v>
                </c:pt>
                <c:pt idx="8">
                  <c:v>36.799999999999997</c:v>
                </c:pt>
                <c:pt idx="9">
                  <c:v>40.419999999999995</c:v>
                </c:pt>
                <c:pt idx="10">
                  <c:v>53.05</c:v>
                </c:pt>
                <c:pt idx="11">
                  <c:v>64.239999999999995</c:v>
                </c:pt>
                <c:pt idx="12">
                  <c:v>71.489999999999995</c:v>
                </c:pt>
              </c:numCache>
            </c:numRef>
          </c:xVal>
          <c:yVal>
            <c:numRef>
              <c:f>'Yields Plot'!$H$10:$H$22</c:f>
              <c:numCache>
                <c:formatCode>General</c:formatCode>
                <c:ptCount val="13"/>
                <c:pt idx="0">
                  <c:v>0</c:v>
                </c:pt>
                <c:pt idx="1">
                  <c:v>59</c:v>
                </c:pt>
                <c:pt idx="2">
                  <c:v>149</c:v>
                </c:pt>
                <c:pt idx="3">
                  <c:v>212</c:v>
                </c:pt>
                <c:pt idx="4">
                  <c:v>302</c:v>
                </c:pt>
                <c:pt idx="5">
                  <c:v>392</c:v>
                </c:pt>
                <c:pt idx="6">
                  <c:v>482</c:v>
                </c:pt>
                <c:pt idx="7">
                  <c:v>572</c:v>
                </c:pt>
                <c:pt idx="8">
                  <c:v>662</c:v>
                </c:pt>
                <c:pt idx="9">
                  <c:v>698</c:v>
                </c:pt>
                <c:pt idx="10">
                  <c:v>842</c:v>
                </c:pt>
                <c:pt idx="11">
                  <c:v>932</c:v>
                </c:pt>
                <c:pt idx="12">
                  <c:v>1022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C-411F-83C4-290C0E10C096}"/>
            </c:ext>
          </c:extLst>
        </c:ser>
        <c:ser>
          <c:idx val="2"/>
          <c:order val="2"/>
          <c:tx>
            <c:v>Graph of Simulated Distillation % Mass Recovered, °F</c:v>
          </c:tx>
          <c:spPr>
            <a:ln w="25400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'Yields Plot'!$K$10:$K$22</c:f>
              <c:numCache>
                <c:formatCode>General</c:formatCode>
                <c:ptCount val="13"/>
                <c:pt idx="0">
                  <c:v>0</c:v>
                </c:pt>
                <c:pt idx="1">
                  <c:v>0.52372218416458738</c:v>
                </c:pt>
                <c:pt idx="2">
                  <c:v>0.87333333333333341</c:v>
                </c:pt>
                <c:pt idx="3">
                  <c:v>1.9386503067484664</c:v>
                </c:pt>
                <c:pt idx="4" formatCode="0.00">
                  <c:v>4.7735849056603783</c:v>
                </c:pt>
                <c:pt idx="5">
                  <c:v>8.8181818181818201</c:v>
                </c:pt>
                <c:pt idx="6">
                  <c:v>15.141592920353983</c:v>
                </c:pt>
                <c:pt idx="7">
                  <c:v>23.159090909090907</c:v>
                </c:pt>
                <c:pt idx="8">
                  <c:v>32</c:v>
                </c:pt>
                <c:pt idx="9">
                  <c:v>35.479999999999997</c:v>
                </c:pt>
                <c:pt idx="10">
                  <c:v>51.860759493670884</c:v>
                </c:pt>
                <c:pt idx="11">
                  <c:v>61.118811881188115</c:v>
                </c:pt>
                <c:pt idx="12">
                  <c:v>68.930769230769229</c:v>
                </c:pt>
              </c:numCache>
            </c:numRef>
          </c:xVal>
          <c:yVal>
            <c:numRef>
              <c:f>'Yields Plot'!$H$10:$H$22</c:f>
              <c:numCache>
                <c:formatCode>General</c:formatCode>
                <c:ptCount val="13"/>
                <c:pt idx="0">
                  <c:v>0</c:v>
                </c:pt>
                <c:pt idx="1">
                  <c:v>59</c:v>
                </c:pt>
                <c:pt idx="2">
                  <c:v>149</c:v>
                </c:pt>
                <c:pt idx="3">
                  <c:v>212</c:v>
                </c:pt>
                <c:pt idx="4">
                  <c:v>302</c:v>
                </c:pt>
                <c:pt idx="5">
                  <c:v>392</c:v>
                </c:pt>
                <c:pt idx="6">
                  <c:v>482</c:v>
                </c:pt>
                <c:pt idx="7">
                  <c:v>572</c:v>
                </c:pt>
                <c:pt idx="8">
                  <c:v>662</c:v>
                </c:pt>
                <c:pt idx="9">
                  <c:v>698</c:v>
                </c:pt>
                <c:pt idx="10">
                  <c:v>842</c:v>
                </c:pt>
                <c:pt idx="11">
                  <c:v>932</c:v>
                </c:pt>
                <c:pt idx="12">
                  <c:v>1022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67-43D7-BC92-25F297275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802552"/>
        <c:axId val="296844720"/>
      </c:scatterChart>
      <c:valAx>
        <c:axId val="293802552"/>
        <c:scaling>
          <c:orientation val="minMax"/>
          <c:max val="100"/>
          <c:min val="0"/>
        </c:scaling>
        <c:delete val="0"/>
        <c:axPos val="b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Cumulative %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44720"/>
        <c:crosses val="autoZero"/>
        <c:crossBetween val="midCat"/>
        <c:majorUnit val="10"/>
      </c:valAx>
      <c:valAx>
        <c:axId val="29684472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587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Temperature, °F AET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80255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2.2913975131346929E-3"/>
          <c:y val="0.89620847449285235"/>
          <c:w val="0.99274774590999959"/>
          <c:h val="0.10379152550714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&amp;LTrafigura Crude Assay - 120-17-10011 Terminal Burgos ST 501&amp;RPage 4 of 5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24</xdr:row>
      <xdr:rowOff>200024</xdr:rowOff>
    </xdr:from>
    <xdr:to>
      <xdr:col>14</xdr:col>
      <xdr:colOff>436</xdr:colOff>
      <xdr:row>29</xdr:row>
      <xdr:rowOff>9797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C4C8EB-B391-4D8F-B0A4-9217200BE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5457824"/>
          <a:ext cx="1524436" cy="952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7</xdr:row>
      <xdr:rowOff>66675</xdr:rowOff>
    </xdr:from>
    <xdr:to>
      <xdr:col>18</xdr:col>
      <xdr:colOff>180974</xdr:colOff>
      <xdr:row>43</xdr:row>
      <xdr:rowOff>76201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view="pageLayout" zoomScaleNormal="100" workbookViewId="0"/>
  </sheetViews>
  <sheetFormatPr defaultColWidth="4.5703125" defaultRowHeight="18.600000000000001" customHeight="1" x14ac:dyDescent="0.25"/>
  <sheetData>
    <row r="1" spans="1:14" ht="18.600000000000001" customHeight="1" x14ac:dyDescent="0.25">
      <c r="A1" t="s">
        <v>0</v>
      </c>
    </row>
    <row r="7" spans="1:14" ht="18.600000000000001" customHeight="1" x14ac:dyDescent="0.3">
      <c r="G7" s="2" t="s">
        <v>1</v>
      </c>
      <c r="K7" s="2" t="s">
        <v>407</v>
      </c>
    </row>
    <row r="9" spans="1:14" ht="18.600000000000001" customHeight="1" x14ac:dyDescent="0.3">
      <c r="G9" s="2" t="s">
        <v>2</v>
      </c>
      <c r="K9" s="2" t="s">
        <v>490</v>
      </c>
    </row>
    <row r="11" spans="1:14" ht="18.600000000000001" customHeight="1" x14ac:dyDescent="0.25">
      <c r="G11" s="3" t="s">
        <v>3</v>
      </c>
      <c r="H11" s="3"/>
      <c r="I11" s="3"/>
      <c r="J11" s="3"/>
      <c r="K11" s="3" t="s">
        <v>408</v>
      </c>
      <c r="L11" s="3"/>
      <c r="M11" s="3"/>
      <c r="N11" s="3"/>
    </row>
    <row r="12" spans="1:14" ht="18.600000000000001" customHeight="1" x14ac:dyDescent="0.25">
      <c r="G12" s="3" t="s">
        <v>4</v>
      </c>
      <c r="H12" s="3"/>
      <c r="I12" s="3"/>
      <c r="J12" s="3"/>
      <c r="K12" s="18" t="s">
        <v>501</v>
      </c>
      <c r="L12" s="3"/>
      <c r="M12" s="3"/>
      <c r="N12" s="3"/>
    </row>
    <row r="15" spans="1:14" ht="18.600000000000001" customHeight="1" x14ac:dyDescent="0.25">
      <c r="G15" s="1"/>
    </row>
    <row r="16" spans="1:14" ht="18.600000000000001" customHeight="1" x14ac:dyDescent="0.25">
      <c r="G16" s="3" t="s">
        <v>5</v>
      </c>
      <c r="H16" s="21"/>
      <c r="I16" s="21"/>
      <c r="J16" s="21"/>
      <c r="K16" s="3" t="s">
        <v>409</v>
      </c>
    </row>
    <row r="17" spans="7:11" ht="18.600000000000001" hidden="1" customHeight="1" x14ac:dyDescent="0.25">
      <c r="G17" s="3" t="s">
        <v>6</v>
      </c>
      <c r="H17" s="21"/>
      <c r="I17" s="21"/>
      <c r="J17" s="21"/>
      <c r="K17" s="3" t="str">
        <f>K11</f>
        <v>120-22-12664</v>
      </c>
    </row>
    <row r="18" spans="7:11" ht="18.600000000000001" customHeight="1" x14ac:dyDescent="0.25">
      <c r="G18" s="3" t="s">
        <v>7</v>
      </c>
      <c r="H18" s="21"/>
      <c r="I18" s="21"/>
      <c r="J18" s="21"/>
      <c r="K18" s="22" t="s">
        <v>410</v>
      </c>
    </row>
    <row r="19" spans="7:11" ht="18.600000000000001" customHeight="1" x14ac:dyDescent="0.25">
      <c r="G19" s="3" t="s">
        <v>8</v>
      </c>
      <c r="H19" s="21"/>
      <c r="I19" s="21"/>
      <c r="J19" s="21"/>
      <c r="K19" s="18" t="s">
        <v>502</v>
      </c>
    </row>
    <row r="20" spans="7:11" ht="18.600000000000001" customHeight="1" x14ac:dyDescent="0.25">
      <c r="G20" s="3" t="s">
        <v>9</v>
      </c>
      <c r="H20" s="21"/>
      <c r="I20" s="21"/>
      <c r="J20" s="21"/>
      <c r="K20" s="22" t="s">
        <v>411</v>
      </c>
    </row>
    <row r="21" spans="7:11" ht="18.600000000000001" customHeight="1" x14ac:dyDescent="0.25">
      <c r="G21" s="3" t="s">
        <v>10</v>
      </c>
      <c r="H21" s="21"/>
      <c r="I21" s="21"/>
      <c r="J21" s="21"/>
      <c r="K21" s="3" t="s">
        <v>11</v>
      </c>
    </row>
    <row r="27" spans="7:11" ht="18.600000000000001" customHeight="1" x14ac:dyDescent="0.25">
      <c r="G27" t="s">
        <v>12</v>
      </c>
    </row>
  </sheetData>
  <sheetProtection algorithmName="SHA-512" hashValue="0xcpIaXBDpj1A+n+yJ/NIOlOapa8DMskbu45UdZCE6BvEVVRtHDhZxiiePni3Rf+ORlkK2eIkGUi7DjSoShQ9A==" saltValue="26R9Ry48kqwtyai4Ho49zw==" spinCount="100000" sheet="1" objects="1" scenarios="1"/>
  <pageMargins left="0.25" right="0.25" top="0.75" bottom="0.75" header="0.3" footer="0.3"/>
  <pageSetup orientation="portrait" r:id="rId1"/>
  <headerFooter>
    <oddHeader>&amp;L&amp;G</oddHeader>
    <oddFooter>&amp;C1&amp;LFrade Crude Assay Report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F0A3-2594-476D-93AD-87A9276E024B}">
  <dimension ref="A1:J106"/>
  <sheetViews>
    <sheetView tabSelected="1" view="pageLayout" zoomScaleNormal="100" workbookViewId="0"/>
  </sheetViews>
  <sheetFormatPr defaultColWidth="6.42578125" defaultRowHeight="15" x14ac:dyDescent="0.25"/>
  <cols>
    <col min="1" max="1" width="3.5703125" customWidth="1"/>
    <col min="2" max="3" width="9.140625" customWidth="1"/>
    <col min="4" max="4" width="5.5703125" customWidth="1"/>
    <col min="5" max="5" width="28.28515625" customWidth="1"/>
    <col min="6" max="10" width="9.140625" customWidth="1"/>
  </cols>
  <sheetData>
    <row r="1" spans="1:10" x14ac:dyDescent="0.25">
      <c r="A1" t="s">
        <v>0</v>
      </c>
    </row>
    <row r="7" spans="1:10" ht="18.75" x14ac:dyDescent="0.25">
      <c r="B7" s="121" t="s">
        <v>108</v>
      </c>
      <c r="C7" s="121"/>
      <c r="D7" s="121"/>
      <c r="E7" s="121"/>
      <c r="F7" s="121"/>
      <c r="G7" s="121"/>
      <c r="H7" s="121"/>
      <c r="I7" s="121"/>
      <c r="J7" s="121"/>
    </row>
    <row r="8" spans="1:10" ht="19.5" thickBot="1" x14ac:dyDescent="0.3">
      <c r="E8" s="19"/>
      <c r="F8" s="19"/>
      <c r="G8" s="19"/>
      <c r="H8" s="19"/>
      <c r="I8" s="19"/>
      <c r="J8" s="19"/>
    </row>
    <row r="9" spans="1:10" ht="15.75" x14ac:dyDescent="0.25">
      <c r="B9" s="234" t="s">
        <v>34</v>
      </c>
      <c r="C9" s="235"/>
      <c r="D9" s="236"/>
      <c r="E9" s="270" t="str">
        <f>+'Title Page'!K16</f>
        <v>Frade Crude</v>
      </c>
      <c r="F9" s="271"/>
      <c r="G9" s="271"/>
      <c r="H9" s="271"/>
      <c r="I9" s="271"/>
      <c r="J9" s="272"/>
    </row>
    <row r="10" spans="1:10" ht="15.75" x14ac:dyDescent="0.25">
      <c r="B10" s="237" t="s">
        <v>36</v>
      </c>
      <c r="C10" s="238"/>
      <c r="D10" s="239"/>
      <c r="E10" s="267" t="str">
        <f>+'Title Page'!K17</f>
        <v>120-22-12664</v>
      </c>
      <c r="F10" s="268"/>
      <c r="G10" s="268"/>
      <c r="H10" s="268"/>
      <c r="I10" s="268"/>
      <c r="J10" s="269"/>
    </row>
    <row r="11" spans="1:10" ht="15.75" x14ac:dyDescent="0.25">
      <c r="B11" s="237" t="s">
        <v>37</v>
      </c>
      <c r="C11" s="238"/>
      <c r="D11" s="239"/>
      <c r="E11" s="267" t="str">
        <f>+'Title Page'!K9</f>
        <v>PetroRio</v>
      </c>
      <c r="F11" s="268"/>
      <c r="G11" s="268"/>
      <c r="H11" s="268"/>
      <c r="I11" s="268"/>
      <c r="J11" s="269"/>
    </row>
    <row r="12" spans="1:10" ht="15.75" x14ac:dyDescent="0.25">
      <c r="B12" s="237" t="s">
        <v>38</v>
      </c>
      <c r="C12" s="238"/>
      <c r="D12" s="239"/>
      <c r="E12" s="273" t="str">
        <f>+'Title Page'!K12</f>
        <v>September 16, 2022</v>
      </c>
      <c r="F12" s="274"/>
      <c r="G12" s="274"/>
      <c r="H12" s="274"/>
      <c r="I12" s="274"/>
      <c r="J12" s="275"/>
    </row>
    <row r="13" spans="1:10" ht="16.5" thickBot="1" x14ac:dyDescent="0.3">
      <c r="B13" s="252" t="s">
        <v>26</v>
      </c>
      <c r="C13" s="253"/>
      <c r="D13" s="254"/>
      <c r="E13" s="282" t="s">
        <v>440</v>
      </c>
      <c r="F13" s="255"/>
      <c r="G13" s="255"/>
      <c r="H13" s="255"/>
      <c r="I13" s="255"/>
      <c r="J13" s="283"/>
    </row>
    <row r="14" spans="1:10" ht="15.75" thickBot="1" x14ac:dyDescent="0.3"/>
    <row r="15" spans="1:10" ht="15.75" thickBot="1" x14ac:dyDescent="0.3">
      <c r="B15" s="24" t="s">
        <v>99</v>
      </c>
      <c r="C15" s="25" t="s">
        <v>100</v>
      </c>
      <c r="D15" s="25" t="s">
        <v>101</v>
      </c>
      <c r="E15" s="25" t="s">
        <v>102</v>
      </c>
      <c r="F15" s="25" t="s">
        <v>103</v>
      </c>
      <c r="G15" s="25" t="s">
        <v>104</v>
      </c>
      <c r="H15" s="25" t="s">
        <v>105</v>
      </c>
      <c r="I15" s="25" t="s">
        <v>94</v>
      </c>
      <c r="J15" s="26" t="s">
        <v>106</v>
      </c>
    </row>
    <row r="16" spans="1:10" x14ac:dyDescent="0.25">
      <c r="B16" s="37">
        <v>6.7702</v>
      </c>
      <c r="C16" s="38">
        <v>200</v>
      </c>
      <c r="D16" s="38" t="s">
        <v>111</v>
      </c>
      <c r="E16" s="38" t="s">
        <v>85</v>
      </c>
      <c r="F16" s="38">
        <v>1.2E-2</v>
      </c>
      <c r="G16" s="38">
        <v>2.2100000000000002E-2</v>
      </c>
      <c r="H16" s="38">
        <v>3.09E-2</v>
      </c>
      <c r="I16" s="38">
        <v>-127.48</v>
      </c>
      <c r="J16" s="39">
        <v>-88.6</v>
      </c>
    </row>
    <row r="17" spans="2:10" x14ac:dyDescent="0.25">
      <c r="B17" s="30">
        <v>7.2561</v>
      </c>
      <c r="C17" s="31">
        <v>300</v>
      </c>
      <c r="D17" s="31" t="s">
        <v>112</v>
      </c>
      <c r="E17" s="31" t="s">
        <v>86</v>
      </c>
      <c r="F17" s="31">
        <v>6.9599999999999995E-2</v>
      </c>
      <c r="G17" s="31">
        <v>9.0399999999999994E-2</v>
      </c>
      <c r="H17" s="31">
        <v>0.1226</v>
      </c>
      <c r="I17" s="31">
        <v>-43.671999999999997</v>
      </c>
      <c r="J17" s="32">
        <v>-42.04</v>
      </c>
    </row>
    <row r="18" spans="2:10" x14ac:dyDescent="0.25">
      <c r="B18" s="30">
        <v>8.1463999999999999</v>
      </c>
      <c r="C18" s="31">
        <v>366.19</v>
      </c>
      <c r="D18" s="31" t="s">
        <v>113</v>
      </c>
      <c r="E18" s="31" t="s">
        <v>87</v>
      </c>
      <c r="F18" s="31">
        <v>0.95709999999999995</v>
      </c>
      <c r="G18" s="31">
        <v>1.1205000000000001</v>
      </c>
      <c r="H18" s="31">
        <v>1.2793000000000001</v>
      </c>
      <c r="I18" s="31">
        <v>10.904</v>
      </c>
      <c r="J18" s="32">
        <v>-11.72</v>
      </c>
    </row>
    <row r="19" spans="2:10" x14ac:dyDescent="0.25">
      <c r="B19" s="30">
        <v>8.9990000000000006</v>
      </c>
      <c r="C19" s="31">
        <v>400</v>
      </c>
      <c r="D19" s="31" t="s">
        <v>114</v>
      </c>
      <c r="E19" s="31" t="s">
        <v>88</v>
      </c>
      <c r="F19" s="31">
        <v>4.5452000000000004</v>
      </c>
      <c r="G19" s="31">
        <v>5.1262999999999996</v>
      </c>
      <c r="H19" s="31">
        <v>6.0754999999999999</v>
      </c>
      <c r="I19" s="31">
        <v>31.1</v>
      </c>
      <c r="J19" s="32">
        <v>-0.5</v>
      </c>
    </row>
    <row r="20" spans="2:10" x14ac:dyDescent="0.25">
      <c r="B20" s="30">
        <v>9.2949999999999999</v>
      </c>
      <c r="C20" s="31">
        <v>410.63</v>
      </c>
      <c r="D20" s="31" t="s">
        <v>278</v>
      </c>
      <c r="E20" s="31" t="s">
        <v>456</v>
      </c>
      <c r="F20" s="31">
        <v>5.0000000000000001E-4</v>
      </c>
      <c r="G20" s="31">
        <v>5.0000000000000001E-4</v>
      </c>
      <c r="H20" s="31">
        <v>6.9999999999999999E-4</v>
      </c>
      <c r="I20" s="31">
        <v>32</v>
      </c>
      <c r="J20" s="32">
        <v>0</v>
      </c>
    </row>
    <row r="21" spans="2:10" x14ac:dyDescent="0.25">
      <c r="B21" s="30">
        <v>9.3650000000000002</v>
      </c>
      <c r="C21" s="31">
        <v>412.97</v>
      </c>
      <c r="D21" s="31" t="s">
        <v>278</v>
      </c>
      <c r="E21" s="31" t="s">
        <v>281</v>
      </c>
      <c r="F21" s="31">
        <v>4.0000000000000002E-4</v>
      </c>
      <c r="G21" s="31">
        <v>4.0000000000000002E-4</v>
      </c>
      <c r="H21" s="31">
        <v>5.0000000000000001E-4</v>
      </c>
      <c r="I21" s="31">
        <v>33.584000000000003</v>
      </c>
      <c r="J21" s="32">
        <v>0.88</v>
      </c>
    </row>
    <row r="22" spans="2:10" x14ac:dyDescent="0.25">
      <c r="B22" s="30">
        <v>9.4276</v>
      </c>
      <c r="C22" s="31">
        <v>415.02</v>
      </c>
      <c r="D22" s="31" t="s">
        <v>115</v>
      </c>
      <c r="E22" s="31" t="s">
        <v>116</v>
      </c>
      <c r="F22" s="31">
        <v>9.1899999999999996E-2</v>
      </c>
      <c r="G22" s="31">
        <v>0.10249999999999999</v>
      </c>
      <c r="H22" s="31">
        <v>9.9000000000000005E-2</v>
      </c>
      <c r="I22" s="31">
        <v>49.1</v>
      </c>
      <c r="J22" s="32">
        <v>9.5</v>
      </c>
    </row>
    <row r="23" spans="2:10" x14ac:dyDescent="0.25">
      <c r="B23" s="30">
        <v>9.8650000000000002</v>
      </c>
      <c r="C23" s="31">
        <v>428.16</v>
      </c>
      <c r="D23" s="31" t="s">
        <v>278</v>
      </c>
      <c r="E23" s="31" t="s">
        <v>282</v>
      </c>
      <c r="F23" s="31">
        <v>2.0000000000000001E-4</v>
      </c>
      <c r="G23" s="31">
        <v>2.9999999999999997E-4</v>
      </c>
      <c r="H23" s="31">
        <v>2.9999999999999997E-4</v>
      </c>
      <c r="I23" s="31">
        <v>38.695999999999998</v>
      </c>
      <c r="J23" s="32">
        <v>3.72</v>
      </c>
    </row>
    <row r="24" spans="2:10" x14ac:dyDescent="0.25">
      <c r="B24" s="30">
        <v>11.1183</v>
      </c>
      <c r="C24" s="31">
        <v>457.83</v>
      </c>
      <c r="D24" s="31"/>
      <c r="E24" s="31" t="s">
        <v>110</v>
      </c>
      <c r="F24" s="31">
        <v>5.3E-3</v>
      </c>
      <c r="G24" s="31">
        <v>5.5999999999999999E-3</v>
      </c>
      <c r="H24" s="31">
        <v>7.3000000000000001E-3</v>
      </c>
      <c r="I24" s="31">
        <v>38.695999999999998</v>
      </c>
      <c r="J24" s="32">
        <v>3.72</v>
      </c>
    </row>
    <row r="25" spans="2:10" x14ac:dyDescent="0.25">
      <c r="B25" s="30">
        <v>11.355</v>
      </c>
      <c r="C25" s="31">
        <v>462.49</v>
      </c>
      <c r="D25" s="31" t="s">
        <v>283</v>
      </c>
      <c r="E25" s="31" t="s">
        <v>284</v>
      </c>
      <c r="F25" s="31">
        <v>2.0999999999999999E-3</v>
      </c>
      <c r="G25" s="31">
        <v>2.2000000000000001E-3</v>
      </c>
      <c r="H25" s="31">
        <v>2.3999999999999998E-3</v>
      </c>
      <c r="I25" s="31">
        <v>68.09</v>
      </c>
      <c r="J25" s="32">
        <v>20.05</v>
      </c>
    </row>
    <row r="26" spans="2:10" x14ac:dyDescent="0.25">
      <c r="B26" s="30">
        <v>12.176600000000001</v>
      </c>
      <c r="C26" s="31">
        <v>477.04</v>
      </c>
      <c r="D26" s="31" t="s">
        <v>115</v>
      </c>
      <c r="E26" s="31" t="s">
        <v>89</v>
      </c>
      <c r="F26" s="31">
        <v>15.486499999999999</v>
      </c>
      <c r="G26" s="31">
        <v>16.323499999999999</v>
      </c>
      <c r="H26" s="31">
        <v>16.675899999999999</v>
      </c>
      <c r="I26" s="31">
        <v>82.111999999999995</v>
      </c>
      <c r="J26" s="32">
        <v>27.84</v>
      </c>
    </row>
    <row r="27" spans="2:10" x14ac:dyDescent="0.25">
      <c r="B27" s="30">
        <v>12.29</v>
      </c>
      <c r="C27" s="31">
        <v>478.88</v>
      </c>
      <c r="D27" s="31"/>
      <c r="E27" s="31" t="s">
        <v>110</v>
      </c>
      <c r="F27" s="31">
        <v>1.6000000000000001E-3</v>
      </c>
      <c r="G27" s="31">
        <v>1.6999999999999999E-3</v>
      </c>
      <c r="H27" s="31">
        <v>1.8E-3</v>
      </c>
      <c r="I27" s="31">
        <v>82.111999999999995</v>
      </c>
      <c r="J27" s="32">
        <v>27.84</v>
      </c>
    </row>
    <row r="28" spans="2:10" x14ac:dyDescent="0.25">
      <c r="B28" s="30">
        <v>13.07</v>
      </c>
      <c r="C28" s="31">
        <v>490.6</v>
      </c>
      <c r="D28" s="31" t="s">
        <v>283</v>
      </c>
      <c r="E28" s="31" t="s">
        <v>388</v>
      </c>
      <c r="F28" s="31">
        <v>4.0000000000000002E-4</v>
      </c>
      <c r="G28" s="31">
        <v>4.0000000000000002E-4</v>
      </c>
      <c r="H28" s="31">
        <v>4.0000000000000002E-4</v>
      </c>
      <c r="I28" s="31">
        <v>85.927999999999997</v>
      </c>
      <c r="J28" s="32">
        <v>29.96</v>
      </c>
    </row>
    <row r="29" spans="2:10" x14ac:dyDescent="0.25">
      <c r="B29" s="30">
        <v>13.2942</v>
      </c>
      <c r="C29" s="31">
        <v>493.71</v>
      </c>
      <c r="D29" s="31"/>
      <c r="E29" s="31" t="s">
        <v>110</v>
      </c>
      <c r="F29" s="31">
        <v>2.9999999999999997E-4</v>
      </c>
      <c r="G29" s="31">
        <v>2.9999999999999997E-4</v>
      </c>
      <c r="H29" s="31">
        <v>2.9999999999999997E-4</v>
      </c>
      <c r="I29" s="31">
        <v>85.927999999999997</v>
      </c>
      <c r="J29" s="32">
        <v>29.96</v>
      </c>
    </row>
    <row r="30" spans="2:10" x14ac:dyDescent="0.25">
      <c r="B30" s="30">
        <v>13.4087</v>
      </c>
      <c r="C30" s="31">
        <v>495.26</v>
      </c>
      <c r="D30" s="31"/>
      <c r="E30" s="31" t="s">
        <v>110</v>
      </c>
      <c r="F30" s="31">
        <v>3.5999999999999999E-3</v>
      </c>
      <c r="G30" s="31">
        <v>3.7000000000000002E-3</v>
      </c>
      <c r="H30" s="31">
        <v>4.0000000000000001E-3</v>
      </c>
      <c r="I30" s="31">
        <v>85.927999999999997</v>
      </c>
      <c r="J30" s="32">
        <v>29.96</v>
      </c>
    </row>
    <row r="31" spans="2:10" x14ac:dyDescent="0.25">
      <c r="B31" s="30">
        <v>13.482799999999999</v>
      </c>
      <c r="C31" s="31">
        <v>496.25</v>
      </c>
      <c r="D31" s="31" t="s">
        <v>283</v>
      </c>
      <c r="E31" s="31" t="s">
        <v>285</v>
      </c>
      <c r="F31" s="31">
        <v>4.0000000000000001E-3</v>
      </c>
      <c r="G31" s="31">
        <v>4.1000000000000003E-3</v>
      </c>
      <c r="H31" s="31">
        <v>4.4999999999999997E-3</v>
      </c>
      <c r="I31" s="31">
        <v>88.07</v>
      </c>
      <c r="J31" s="32">
        <v>31.15</v>
      </c>
    </row>
    <row r="32" spans="2:10" x14ac:dyDescent="0.25">
      <c r="B32" s="30">
        <v>13.7713</v>
      </c>
      <c r="C32" s="31">
        <v>500</v>
      </c>
      <c r="D32" s="31" t="s">
        <v>117</v>
      </c>
      <c r="E32" s="31" t="s">
        <v>90</v>
      </c>
      <c r="F32" s="31">
        <v>20.002600000000001</v>
      </c>
      <c r="G32" s="31">
        <v>20.8965</v>
      </c>
      <c r="H32" s="31">
        <v>21.538900000000002</v>
      </c>
      <c r="I32" s="31">
        <v>96.908000000000001</v>
      </c>
      <c r="J32" s="32">
        <v>36.06</v>
      </c>
    </row>
    <row r="33" spans="2:10" x14ac:dyDescent="0.25">
      <c r="B33" s="30">
        <v>14.271699999999999</v>
      </c>
      <c r="C33" s="31">
        <v>509.65</v>
      </c>
      <c r="D33" s="31" t="s">
        <v>283</v>
      </c>
      <c r="E33" s="31" t="s">
        <v>286</v>
      </c>
      <c r="F33" s="31">
        <v>1.9E-3</v>
      </c>
      <c r="G33" s="31">
        <v>2E-3</v>
      </c>
      <c r="H33" s="31">
        <v>2.2000000000000001E-3</v>
      </c>
      <c r="I33" s="31">
        <v>97.412000000000006</v>
      </c>
      <c r="J33" s="32">
        <v>36.340000000000003</v>
      </c>
    </row>
    <row r="34" spans="2:10" x14ac:dyDescent="0.25">
      <c r="B34" s="30">
        <v>14.4008</v>
      </c>
      <c r="C34" s="31">
        <v>512.04</v>
      </c>
      <c r="D34" s="31"/>
      <c r="E34" s="31" t="s">
        <v>110</v>
      </c>
      <c r="F34" s="31">
        <v>4.0000000000000002E-4</v>
      </c>
      <c r="G34" s="31">
        <v>4.0000000000000002E-4</v>
      </c>
      <c r="H34" s="31">
        <v>4.0000000000000002E-4</v>
      </c>
      <c r="I34" s="31">
        <v>97.412000000000006</v>
      </c>
      <c r="J34" s="32">
        <v>36.340000000000003</v>
      </c>
    </row>
    <row r="35" spans="2:10" x14ac:dyDescent="0.25">
      <c r="B35" s="30">
        <v>14.7583</v>
      </c>
      <c r="C35" s="31">
        <v>518.46</v>
      </c>
      <c r="D35" s="31" t="s">
        <v>283</v>
      </c>
      <c r="E35" s="31" t="s">
        <v>375</v>
      </c>
      <c r="F35" s="31">
        <v>5.9999999999999995E-4</v>
      </c>
      <c r="G35" s="31">
        <v>5.9999999999999995E-4</v>
      </c>
      <c r="H35" s="31">
        <v>5.9999999999999995E-4</v>
      </c>
      <c r="I35" s="31">
        <v>98.474000000000004</v>
      </c>
      <c r="J35" s="32">
        <v>36.93</v>
      </c>
    </row>
    <row r="36" spans="2:10" x14ac:dyDescent="0.25">
      <c r="B36" s="30">
        <v>14.9329</v>
      </c>
      <c r="C36" s="31">
        <v>521.49</v>
      </c>
      <c r="D36" s="31"/>
      <c r="E36" s="31" t="s">
        <v>110</v>
      </c>
      <c r="F36" s="31">
        <v>7.7999999999999996E-3</v>
      </c>
      <c r="G36" s="31">
        <v>7.7999999999999996E-3</v>
      </c>
      <c r="H36" s="31">
        <v>8.6E-3</v>
      </c>
      <c r="I36" s="31">
        <v>98.474000000000004</v>
      </c>
      <c r="J36" s="32">
        <v>36.93</v>
      </c>
    </row>
    <row r="37" spans="2:10" x14ac:dyDescent="0.25">
      <c r="B37" s="30">
        <v>15.065200000000001</v>
      </c>
      <c r="C37" s="31">
        <v>523.75</v>
      </c>
      <c r="D37" s="31" t="s">
        <v>283</v>
      </c>
      <c r="E37" s="31" t="s">
        <v>376</v>
      </c>
      <c r="F37" s="31">
        <v>3.3E-3</v>
      </c>
      <c r="G37" s="31">
        <v>3.3E-3</v>
      </c>
      <c r="H37" s="31">
        <v>3.5999999999999999E-3</v>
      </c>
      <c r="I37" s="31">
        <v>101.408</v>
      </c>
      <c r="J37" s="32">
        <v>38.56</v>
      </c>
    </row>
    <row r="38" spans="2:10" x14ac:dyDescent="0.25">
      <c r="B38" s="30">
        <v>15.952199999999999</v>
      </c>
      <c r="C38" s="31">
        <v>538.02</v>
      </c>
      <c r="D38" s="31" t="s">
        <v>119</v>
      </c>
      <c r="E38" s="31" t="s">
        <v>120</v>
      </c>
      <c r="F38" s="31">
        <v>0.58879999999999999</v>
      </c>
      <c r="G38" s="31">
        <v>0.59770000000000001</v>
      </c>
      <c r="H38" s="31">
        <v>0.53080000000000005</v>
      </c>
      <c r="I38" s="31">
        <v>121.514</v>
      </c>
      <c r="J38" s="32">
        <v>49.73</v>
      </c>
    </row>
    <row r="39" spans="2:10" x14ac:dyDescent="0.25">
      <c r="B39" s="30">
        <v>16.9237</v>
      </c>
      <c r="C39" s="31">
        <v>552.16999999999996</v>
      </c>
      <c r="D39" s="31"/>
      <c r="E39" s="31" t="s">
        <v>110</v>
      </c>
      <c r="F39" s="31">
        <v>8.0000000000000004E-4</v>
      </c>
      <c r="G39" s="31">
        <v>8.0000000000000004E-4</v>
      </c>
      <c r="H39" s="31">
        <v>6.9999999999999999E-4</v>
      </c>
      <c r="I39" s="31">
        <v>121.514</v>
      </c>
      <c r="J39" s="32">
        <v>49.73</v>
      </c>
    </row>
    <row r="40" spans="2:10" x14ac:dyDescent="0.25">
      <c r="B40" s="30">
        <v>17.965900000000001</v>
      </c>
      <c r="C40" s="31">
        <v>565.94000000000005</v>
      </c>
      <c r="D40" s="31" t="s">
        <v>121</v>
      </c>
      <c r="E40" s="31" t="s">
        <v>122</v>
      </c>
      <c r="F40" s="31">
        <v>5.4654999999999996</v>
      </c>
      <c r="G40" s="31">
        <v>4.8311999999999999</v>
      </c>
      <c r="H40" s="31">
        <v>6.0545</v>
      </c>
      <c r="I40" s="31">
        <v>120.65</v>
      </c>
      <c r="J40" s="32">
        <v>49.25</v>
      </c>
    </row>
    <row r="41" spans="2:10" x14ac:dyDescent="0.25">
      <c r="B41" s="30">
        <v>18.108799999999999</v>
      </c>
      <c r="C41" s="31">
        <v>567.72</v>
      </c>
      <c r="D41" s="31" t="s">
        <v>119</v>
      </c>
      <c r="E41" s="31" t="s">
        <v>123</v>
      </c>
      <c r="F41" s="31">
        <v>2.9946000000000002</v>
      </c>
      <c r="G41" s="31">
        <v>2.9823</v>
      </c>
      <c r="H41" s="31">
        <v>2.6998000000000002</v>
      </c>
      <c r="I41" s="31">
        <v>136.364</v>
      </c>
      <c r="J41" s="32">
        <v>57.98</v>
      </c>
    </row>
    <row r="42" spans="2:10" x14ac:dyDescent="0.25">
      <c r="B42" s="30">
        <v>18.539300000000001</v>
      </c>
      <c r="C42" s="31">
        <v>572.98</v>
      </c>
      <c r="D42" s="31" t="s">
        <v>119</v>
      </c>
      <c r="E42" s="31" t="s">
        <v>124</v>
      </c>
      <c r="F42" s="31">
        <v>13.5342</v>
      </c>
      <c r="G42" s="31">
        <v>13.6541</v>
      </c>
      <c r="H42" s="31">
        <v>12.201599999999999</v>
      </c>
      <c r="I42" s="31">
        <v>140.46799999999999</v>
      </c>
      <c r="J42" s="32">
        <v>60.26</v>
      </c>
    </row>
    <row r="43" spans="2:10" x14ac:dyDescent="0.25">
      <c r="B43" s="30">
        <v>18.631699999999999</v>
      </c>
      <c r="C43" s="31">
        <v>574.08000000000004</v>
      </c>
      <c r="D43" s="31" t="s">
        <v>287</v>
      </c>
      <c r="E43" s="31" t="s">
        <v>288</v>
      </c>
      <c r="F43" s="31">
        <v>5.0000000000000001E-3</v>
      </c>
      <c r="G43" s="31">
        <v>4.8999999999999998E-3</v>
      </c>
      <c r="H43" s="31">
        <v>4.5999999999999999E-3</v>
      </c>
      <c r="I43" s="31">
        <v>137.47999999999999</v>
      </c>
      <c r="J43" s="32">
        <v>58.6</v>
      </c>
    </row>
    <row r="44" spans="2:10" x14ac:dyDescent="0.25">
      <c r="B44" s="30">
        <v>19.543500000000002</v>
      </c>
      <c r="C44" s="31">
        <v>584.54</v>
      </c>
      <c r="D44" s="31" t="s">
        <v>119</v>
      </c>
      <c r="E44" s="31" t="s">
        <v>125</v>
      </c>
      <c r="F44" s="31">
        <v>6.4747000000000003</v>
      </c>
      <c r="G44" s="31">
        <v>6.4218999999999999</v>
      </c>
      <c r="H44" s="31">
        <v>5.8372000000000002</v>
      </c>
      <c r="I44" s="31">
        <v>145.886</v>
      </c>
      <c r="J44" s="32">
        <v>63.27</v>
      </c>
    </row>
    <row r="45" spans="2:10" x14ac:dyDescent="0.25">
      <c r="B45" s="30">
        <v>19.725000000000001</v>
      </c>
      <c r="C45" s="31">
        <v>586.53</v>
      </c>
      <c r="D45" s="31"/>
      <c r="E45" s="31" t="s">
        <v>110</v>
      </c>
      <c r="F45" s="31">
        <v>2.3999999999999998E-3</v>
      </c>
      <c r="G45" s="31">
        <v>2.3999999999999998E-3</v>
      </c>
      <c r="H45" s="31">
        <v>2.2000000000000001E-3</v>
      </c>
      <c r="I45" s="31">
        <v>145.886</v>
      </c>
      <c r="J45" s="32">
        <v>63.27</v>
      </c>
    </row>
    <row r="46" spans="2:10" ht="15.75" thickBot="1" x14ac:dyDescent="0.3">
      <c r="B46" s="33">
        <v>21.019100000000002</v>
      </c>
      <c r="C46" s="34">
        <v>600</v>
      </c>
      <c r="D46" s="34" t="s">
        <v>126</v>
      </c>
      <c r="E46" s="34" t="s">
        <v>127</v>
      </c>
      <c r="F46" s="34">
        <v>13.500400000000001</v>
      </c>
      <c r="G46" s="34">
        <v>13.489800000000001</v>
      </c>
      <c r="H46" s="34">
        <v>12.171099999999999</v>
      </c>
      <c r="I46" s="34">
        <v>155.714</v>
      </c>
      <c r="J46" s="35">
        <v>68.73</v>
      </c>
    </row>
    <row r="52" spans="2:10" ht="15.75" thickBot="1" x14ac:dyDescent="0.3"/>
    <row r="53" spans="2:10" ht="15.75" thickBot="1" x14ac:dyDescent="0.3">
      <c r="B53" s="24" t="s">
        <v>99</v>
      </c>
      <c r="C53" s="25" t="s">
        <v>100</v>
      </c>
      <c r="D53" s="25" t="s">
        <v>101</v>
      </c>
      <c r="E53" s="25" t="s">
        <v>102</v>
      </c>
      <c r="F53" s="25" t="s">
        <v>103</v>
      </c>
      <c r="G53" s="25" t="s">
        <v>104</v>
      </c>
      <c r="H53" s="25" t="s">
        <v>105</v>
      </c>
      <c r="I53" s="25" t="s">
        <v>94</v>
      </c>
      <c r="J53" s="26" t="s">
        <v>106</v>
      </c>
    </row>
    <row r="54" spans="2:10" x14ac:dyDescent="0.25">
      <c r="B54" s="37">
        <v>21.196100000000001</v>
      </c>
      <c r="C54" s="38">
        <v>602.33000000000004</v>
      </c>
      <c r="D54" s="38" t="s">
        <v>287</v>
      </c>
      <c r="E54" s="38" t="s">
        <v>289</v>
      </c>
      <c r="F54" s="38">
        <v>2.8999999999999998E-3</v>
      </c>
      <c r="G54" s="38">
        <v>2.8E-3</v>
      </c>
      <c r="H54" s="38">
        <v>2.7000000000000001E-3</v>
      </c>
      <c r="I54" s="38">
        <v>152.744</v>
      </c>
      <c r="J54" s="39">
        <v>67.08</v>
      </c>
    </row>
    <row r="55" spans="2:10" x14ac:dyDescent="0.25">
      <c r="B55" s="30">
        <v>21.392199999999999</v>
      </c>
      <c r="C55" s="31">
        <v>604.88</v>
      </c>
      <c r="D55" s="31" t="s">
        <v>287</v>
      </c>
      <c r="E55" s="31" t="s">
        <v>378</v>
      </c>
      <c r="F55" s="31">
        <v>2E-3</v>
      </c>
      <c r="G55" s="31">
        <v>1.9E-3</v>
      </c>
      <c r="H55" s="31">
        <v>1.9E-3</v>
      </c>
      <c r="I55" s="31">
        <v>151.59200000000001</v>
      </c>
      <c r="J55" s="32">
        <v>66.44</v>
      </c>
    </row>
    <row r="56" spans="2:10" x14ac:dyDescent="0.25">
      <c r="B56" s="30">
        <v>21.58</v>
      </c>
      <c r="C56" s="31">
        <v>607.29</v>
      </c>
      <c r="D56" s="31" t="s">
        <v>287</v>
      </c>
      <c r="E56" s="31" t="s">
        <v>379</v>
      </c>
      <c r="F56" s="31">
        <v>1.9E-3</v>
      </c>
      <c r="G56" s="31">
        <v>1.8E-3</v>
      </c>
      <c r="H56" s="31">
        <v>1.8E-3</v>
      </c>
      <c r="I56" s="31">
        <v>153.13999999999999</v>
      </c>
      <c r="J56" s="32">
        <v>67.3</v>
      </c>
    </row>
    <row r="57" spans="2:10" x14ac:dyDescent="0.25">
      <c r="B57" s="30">
        <v>21.727799999999998</v>
      </c>
      <c r="C57" s="31">
        <v>609.16999999999996</v>
      </c>
      <c r="D57" s="31" t="s">
        <v>287</v>
      </c>
      <c r="E57" s="31" t="s">
        <v>380</v>
      </c>
      <c r="F57" s="31">
        <v>1E-3</v>
      </c>
      <c r="G57" s="31">
        <v>8.9999999999999998E-4</v>
      </c>
      <c r="H57" s="31">
        <v>8.9999999999999998E-4</v>
      </c>
      <c r="I57" s="31">
        <v>148.82</v>
      </c>
      <c r="J57" s="32">
        <v>64.900000000000006</v>
      </c>
    </row>
    <row r="58" spans="2:10" x14ac:dyDescent="0.25">
      <c r="B58" s="30">
        <v>21.832699999999999</v>
      </c>
      <c r="C58" s="31">
        <v>610.49</v>
      </c>
      <c r="D58" s="31" t="s">
        <v>287</v>
      </c>
      <c r="E58" s="31" t="s">
        <v>381</v>
      </c>
      <c r="F58" s="31">
        <v>1.9E-3</v>
      </c>
      <c r="G58" s="31">
        <v>1.8E-3</v>
      </c>
      <c r="H58" s="31">
        <v>1.8E-3</v>
      </c>
      <c r="I58" s="31">
        <v>153.84200000000001</v>
      </c>
      <c r="J58" s="32">
        <v>67.69</v>
      </c>
    </row>
    <row r="59" spans="2:10" x14ac:dyDescent="0.25">
      <c r="B59" s="30">
        <v>22.159199999999998</v>
      </c>
      <c r="C59" s="31">
        <v>614.54999999999995</v>
      </c>
      <c r="D59" s="31" t="s">
        <v>287</v>
      </c>
      <c r="E59" s="31" t="s">
        <v>383</v>
      </c>
      <c r="F59" s="31">
        <v>6.9999999999999999E-4</v>
      </c>
      <c r="G59" s="31">
        <v>6.9999999999999999E-4</v>
      </c>
      <c r="H59" s="31">
        <v>6.9999999999999999E-4</v>
      </c>
      <c r="I59" s="31">
        <v>155.98400000000001</v>
      </c>
      <c r="J59" s="32">
        <v>68.88</v>
      </c>
    </row>
    <row r="60" spans="2:10" x14ac:dyDescent="0.25">
      <c r="B60" s="30">
        <v>22.285599999999999</v>
      </c>
      <c r="C60" s="31">
        <v>616.1</v>
      </c>
      <c r="D60" s="31" t="s">
        <v>287</v>
      </c>
      <c r="E60" s="31" t="s">
        <v>384</v>
      </c>
      <c r="F60" s="31">
        <v>1.8E-3</v>
      </c>
      <c r="G60" s="31">
        <v>1.8E-3</v>
      </c>
      <c r="H60" s="31">
        <v>1.6999999999999999E-3</v>
      </c>
      <c r="I60" s="31">
        <v>155.98400000000001</v>
      </c>
      <c r="J60" s="32">
        <v>68.88</v>
      </c>
    </row>
    <row r="61" spans="2:10" x14ac:dyDescent="0.25">
      <c r="B61" s="30">
        <v>22.6675</v>
      </c>
      <c r="C61" s="31">
        <v>620.70000000000005</v>
      </c>
      <c r="D61" s="31"/>
      <c r="E61" s="31" t="s">
        <v>110</v>
      </c>
      <c r="F61" s="31">
        <v>8.0000000000000004E-4</v>
      </c>
      <c r="G61" s="31">
        <v>6.9999999999999999E-4</v>
      </c>
      <c r="H61" s="31">
        <v>6.9999999999999999E-4</v>
      </c>
      <c r="I61" s="31">
        <v>155.98400000000001</v>
      </c>
      <c r="J61" s="32">
        <v>68.88</v>
      </c>
    </row>
    <row r="62" spans="2:10" x14ac:dyDescent="0.25">
      <c r="B62" s="30">
        <v>22.728300000000001</v>
      </c>
      <c r="C62" s="31">
        <v>621.41999999999996</v>
      </c>
      <c r="D62" s="31" t="s">
        <v>287</v>
      </c>
      <c r="E62" s="31" t="s">
        <v>385</v>
      </c>
      <c r="F62" s="31">
        <v>1.8E-3</v>
      </c>
      <c r="G62" s="31">
        <v>1.6999999999999999E-3</v>
      </c>
      <c r="H62" s="31">
        <v>1.6999999999999999E-3</v>
      </c>
      <c r="I62" s="31">
        <v>158.774</v>
      </c>
      <c r="J62" s="32">
        <v>70.430000000000007</v>
      </c>
    </row>
    <row r="63" spans="2:10" x14ac:dyDescent="0.25">
      <c r="B63" s="30">
        <v>22.8825</v>
      </c>
      <c r="C63" s="31">
        <v>623.24</v>
      </c>
      <c r="D63" s="31" t="s">
        <v>128</v>
      </c>
      <c r="E63" s="31" t="s">
        <v>129</v>
      </c>
      <c r="F63" s="31">
        <v>0.13850000000000001</v>
      </c>
      <c r="G63" s="31">
        <v>0.13550000000000001</v>
      </c>
      <c r="H63" s="31">
        <v>0.1074</v>
      </c>
      <c r="I63" s="31">
        <v>174.542</v>
      </c>
      <c r="J63" s="32">
        <v>79.19</v>
      </c>
    </row>
    <row r="64" spans="2:10" x14ac:dyDescent="0.25">
      <c r="B64" s="30">
        <v>23.178599999999999</v>
      </c>
      <c r="C64" s="31">
        <v>626.69000000000005</v>
      </c>
      <c r="D64" s="31" t="s">
        <v>130</v>
      </c>
      <c r="E64" s="31" t="s">
        <v>131</v>
      </c>
      <c r="F64" s="31">
        <v>10.8504</v>
      </c>
      <c r="G64" s="31">
        <v>9.5501000000000005</v>
      </c>
      <c r="H64" s="31">
        <v>10.016400000000001</v>
      </c>
      <c r="I64" s="31">
        <v>161.24</v>
      </c>
      <c r="J64" s="32">
        <v>71.8</v>
      </c>
    </row>
    <row r="65" spans="2:10" x14ac:dyDescent="0.25">
      <c r="B65" s="30">
        <v>23.464300000000001</v>
      </c>
      <c r="C65" s="31">
        <v>629.96</v>
      </c>
      <c r="D65" s="31" t="s">
        <v>128</v>
      </c>
      <c r="E65" s="31" t="s">
        <v>132</v>
      </c>
      <c r="F65" s="31">
        <v>0.39250000000000002</v>
      </c>
      <c r="G65" s="31">
        <v>0.38440000000000002</v>
      </c>
      <c r="H65" s="31">
        <v>0.30430000000000001</v>
      </c>
      <c r="I65" s="31">
        <v>176.88200000000001</v>
      </c>
      <c r="J65" s="32">
        <v>80.489999999999995</v>
      </c>
    </row>
    <row r="66" spans="2:10" x14ac:dyDescent="0.25">
      <c r="B66" s="30">
        <v>23.8705</v>
      </c>
      <c r="C66" s="31">
        <v>634.51</v>
      </c>
      <c r="D66" s="31" t="s">
        <v>128</v>
      </c>
      <c r="E66" s="31" t="s">
        <v>133</v>
      </c>
      <c r="F66" s="31">
        <v>2.9499999999999998E-2</v>
      </c>
      <c r="G66" s="31">
        <v>2.81E-2</v>
      </c>
      <c r="H66" s="31">
        <v>2.2800000000000001E-2</v>
      </c>
      <c r="I66" s="31">
        <v>177.584</v>
      </c>
      <c r="J66" s="32">
        <v>80.88</v>
      </c>
    </row>
    <row r="67" spans="2:10" x14ac:dyDescent="0.25">
      <c r="B67" s="30">
        <v>24.383700000000001</v>
      </c>
      <c r="C67" s="31">
        <v>640.11</v>
      </c>
      <c r="D67" s="31"/>
      <c r="E67" s="31" t="s">
        <v>110</v>
      </c>
      <c r="F67" s="31">
        <v>2.9999999999999997E-4</v>
      </c>
      <c r="G67" s="31">
        <v>2.9999999999999997E-4</v>
      </c>
      <c r="H67" s="31">
        <v>2.0000000000000001E-4</v>
      </c>
      <c r="I67" s="31">
        <v>177.584</v>
      </c>
      <c r="J67" s="32">
        <v>80.88</v>
      </c>
    </row>
    <row r="68" spans="2:10" x14ac:dyDescent="0.25">
      <c r="B68" s="30">
        <v>25.0839</v>
      </c>
      <c r="C68" s="31">
        <v>647.5</v>
      </c>
      <c r="D68" s="31" t="s">
        <v>292</v>
      </c>
      <c r="E68" s="31" t="s">
        <v>392</v>
      </c>
      <c r="F68" s="31">
        <v>8.0000000000000004E-4</v>
      </c>
      <c r="G68" s="31">
        <v>8.0000000000000004E-4</v>
      </c>
      <c r="H68" s="31">
        <v>6.9999999999999999E-4</v>
      </c>
      <c r="I68" s="31">
        <v>178.88</v>
      </c>
      <c r="J68" s="32">
        <v>81.599999999999994</v>
      </c>
    </row>
    <row r="69" spans="2:10" x14ac:dyDescent="0.25">
      <c r="B69" s="30">
        <v>25.267800000000001</v>
      </c>
      <c r="C69" s="31">
        <v>649.39</v>
      </c>
      <c r="D69" s="31" t="s">
        <v>287</v>
      </c>
      <c r="E69" s="31" t="s">
        <v>291</v>
      </c>
      <c r="F69" s="31">
        <v>2.0999999999999999E-3</v>
      </c>
      <c r="G69" s="31">
        <v>1.6999999999999999E-3</v>
      </c>
      <c r="H69" s="31">
        <v>1.9E-3</v>
      </c>
      <c r="I69" s="31">
        <v>167.864</v>
      </c>
      <c r="J69" s="32">
        <v>75.48</v>
      </c>
    </row>
    <row r="70" spans="2:10" x14ac:dyDescent="0.25">
      <c r="B70" s="30">
        <v>25.478200000000001</v>
      </c>
      <c r="C70" s="31">
        <v>651.53</v>
      </c>
      <c r="D70" s="31" t="s">
        <v>134</v>
      </c>
      <c r="E70" s="31" t="s">
        <v>135</v>
      </c>
      <c r="F70" s="31">
        <v>0.31809999999999999</v>
      </c>
      <c r="G70" s="31">
        <v>0.23849999999999999</v>
      </c>
      <c r="H70" s="31">
        <v>0.31640000000000001</v>
      </c>
      <c r="I70" s="31">
        <v>176.16200000000001</v>
      </c>
      <c r="J70" s="32">
        <v>80.09</v>
      </c>
    </row>
    <row r="71" spans="2:10" x14ac:dyDescent="0.25">
      <c r="B71" s="30">
        <v>25.756900000000002</v>
      </c>
      <c r="C71" s="31">
        <v>654.33000000000004</v>
      </c>
      <c r="D71" s="31" t="s">
        <v>128</v>
      </c>
      <c r="E71" s="31" t="s">
        <v>136</v>
      </c>
      <c r="F71" s="31">
        <v>3.2399999999999998E-2</v>
      </c>
      <c r="G71" s="31">
        <v>3.0800000000000001E-2</v>
      </c>
      <c r="H71" s="31">
        <v>2.5100000000000001E-2</v>
      </c>
      <c r="I71" s="31">
        <v>186.90799999999999</v>
      </c>
      <c r="J71" s="32">
        <v>86.06</v>
      </c>
    </row>
    <row r="72" spans="2:10" x14ac:dyDescent="0.25">
      <c r="B72" s="30">
        <v>25.958300000000001</v>
      </c>
      <c r="C72" s="31">
        <v>656.34</v>
      </c>
      <c r="D72" s="31" t="s">
        <v>292</v>
      </c>
      <c r="E72" s="31" t="s">
        <v>457</v>
      </c>
      <c r="F72" s="31">
        <v>6.9999999999999999E-4</v>
      </c>
      <c r="G72" s="31">
        <v>6.9999999999999999E-4</v>
      </c>
      <c r="H72" s="31">
        <v>5.9999999999999995E-4</v>
      </c>
      <c r="I72" s="31">
        <v>186.8</v>
      </c>
      <c r="J72" s="32">
        <v>86</v>
      </c>
    </row>
    <row r="73" spans="2:10" x14ac:dyDescent="0.25">
      <c r="B73" s="30">
        <v>26.199300000000001</v>
      </c>
      <c r="C73" s="31">
        <v>658.7</v>
      </c>
      <c r="D73" s="31" t="s">
        <v>130</v>
      </c>
      <c r="E73" s="31" t="s">
        <v>137</v>
      </c>
      <c r="F73" s="31">
        <v>2.6697000000000002</v>
      </c>
      <c r="G73" s="31">
        <v>2.2595000000000001</v>
      </c>
      <c r="H73" s="31">
        <v>2.4645000000000001</v>
      </c>
      <c r="I73" s="31">
        <v>177.29599999999999</v>
      </c>
      <c r="J73" s="32">
        <v>80.72</v>
      </c>
    </row>
    <row r="74" spans="2:10" x14ac:dyDescent="0.25">
      <c r="B74" s="30">
        <v>27.107199999999999</v>
      </c>
      <c r="C74" s="31">
        <v>667.36</v>
      </c>
      <c r="D74" s="31" t="s">
        <v>128</v>
      </c>
      <c r="E74" s="31" t="s">
        <v>138</v>
      </c>
      <c r="F74" s="31">
        <v>0.18490000000000001</v>
      </c>
      <c r="G74" s="31">
        <v>0.17949999999999999</v>
      </c>
      <c r="H74" s="31">
        <v>0.14330000000000001</v>
      </c>
      <c r="I74" s="31">
        <v>194.09</v>
      </c>
      <c r="J74" s="32">
        <v>90.05</v>
      </c>
    </row>
    <row r="75" spans="2:10" x14ac:dyDescent="0.25">
      <c r="B75" s="30">
        <v>27.258600000000001</v>
      </c>
      <c r="C75" s="31">
        <v>668.77</v>
      </c>
      <c r="D75" s="31" t="s">
        <v>128</v>
      </c>
      <c r="E75" s="31" t="s">
        <v>139</v>
      </c>
      <c r="F75" s="31">
        <v>0.33179999999999998</v>
      </c>
      <c r="G75" s="31">
        <v>0.3145</v>
      </c>
      <c r="H75" s="31">
        <v>0.25729999999999997</v>
      </c>
      <c r="I75" s="31">
        <v>193.60400000000001</v>
      </c>
      <c r="J75" s="32">
        <v>89.78</v>
      </c>
    </row>
    <row r="76" spans="2:10" x14ac:dyDescent="0.25">
      <c r="B76" s="30">
        <v>27.572299999999998</v>
      </c>
      <c r="C76" s="31">
        <v>671.65</v>
      </c>
      <c r="D76" s="31" t="s">
        <v>140</v>
      </c>
      <c r="E76" s="31" t="s">
        <v>141</v>
      </c>
      <c r="F76" s="31">
        <v>0.1094</v>
      </c>
      <c r="G76" s="31">
        <v>9.5600000000000004E-2</v>
      </c>
      <c r="H76" s="31">
        <v>8.6599999999999996E-2</v>
      </c>
      <c r="I76" s="31">
        <v>189.464</v>
      </c>
      <c r="J76" s="32">
        <v>87.48</v>
      </c>
    </row>
    <row r="77" spans="2:10" x14ac:dyDescent="0.25">
      <c r="B77" s="30">
        <v>28.0365</v>
      </c>
      <c r="C77" s="31">
        <v>675.84</v>
      </c>
      <c r="D77" s="31" t="s">
        <v>128</v>
      </c>
      <c r="E77" s="31" t="s">
        <v>142</v>
      </c>
      <c r="F77" s="31">
        <v>0.21690000000000001</v>
      </c>
      <c r="G77" s="31">
        <v>0.20799999999999999</v>
      </c>
      <c r="H77" s="31">
        <v>0.1681</v>
      </c>
      <c r="I77" s="31">
        <v>197.33</v>
      </c>
      <c r="J77" s="32">
        <v>91.85</v>
      </c>
    </row>
    <row r="78" spans="2:10" x14ac:dyDescent="0.25">
      <c r="B78" s="30">
        <v>28.750699999999998</v>
      </c>
      <c r="C78" s="31">
        <v>682.11</v>
      </c>
      <c r="D78" s="31" t="s">
        <v>140</v>
      </c>
      <c r="E78" s="31" t="s">
        <v>143</v>
      </c>
      <c r="F78" s="31">
        <v>0.25109999999999999</v>
      </c>
      <c r="G78" s="31">
        <v>0.22209999999999999</v>
      </c>
      <c r="H78" s="31">
        <v>0.19869999999999999</v>
      </c>
      <c r="I78" s="31">
        <v>195.386</v>
      </c>
      <c r="J78" s="32">
        <v>90.77</v>
      </c>
    </row>
    <row r="79" spans="2:10" x14ac:dyDescent="0.25">
      <c r="B79" s="30">
        <v>29.072700000000001</v>
      </c>
      <c r="C79" s="31">
        <v>684.87</v>
      </c>
      <c r="D79" s="31" t="s">
        <v>140</v>
      </c>
      <c r="E79" s="31" t="s">
        <v>144</v>
      </c>
      <c r="F79" s="31">
        <v>0.18909999999999999</v>
      </c>
      <c r="G79" s="31">
        <v>0.16639999999999999</v>
      </c>
      <c r="H79" s="31">
        <v>0.14960000000000001</v>
      </c>
      <c r="I79" s="31">
        <v>197.096</v>
      </c>
      <c r="J79" s="32">
        <v>91.72</v>
      </c>
    </row>
    <row r="80" spans="2:10" x14ac:dyDescent="0.25">
      <c r="B80" s="30">
        <v>29.204000000000001</v>
      </c>
      <c r="C80" s="31">
        <v>685.98</v>
      </c>
      <c r="D80" s="31" t="s">
        <v>128</v>
      </c>
      <c r="E80" s="31" t="s">
        <v>145</v>
      </c>
      <c r="F80" s="31">
        <v>2.5100000000000001E-2</v>
      </c>
      <c r="G80" s="31">
        <v>2.3699999999999999E-2</v>
      </c>
      <c r="H80" s="31">
        <v>1.95E-2</v>
      </c>
      <c r="I80" s="31">
        <v>200.24600000000001</v>
      </c>
      <c r="J80" s="32">
        <v>93.47</v>
      </c>
    </row>
    <row r="81" spans="2:10" x14ac:dyDescent="0.25">
      <c r="B81" s="30">
        <v>29.390599999999999</v>
      </c>
      <c r="C81" s="31">
        <v>687.55</v>
      </c>
      <c r="D81" s="31" t="s">
        <v>154</v>
      </c>
      <c r="E81" s="31" t="s">
        <v>387</v>
      </c>
      <c r="F81" s="31">
        <v>0.31979999999999997</v>
      </c>
      <c r="G81" s="31">
        <v>0.30449999999999999</v>
      </c>
      <c r="H81" s="31">
        <v>0.2175</v>
      </c>
      <c r="I81" s="31">
        <v>210.63200000000001</v>
      </c>
      <c r="J81" s="32">
        <v>99.24</v>
      </c>
    </row>
    <row r="82" spans="2:10" x14ac:dyDescent="0.25">
      <c r="B82" s="30">
        <v>30.922799999999999</v>
      </c>
      <c r="C82" s="31">
        <v>700</v>
      </c>
      <c r="D82" s="31" t="s">
        <v>147</v>
      </c>
      <c r="E82" s="31" t="s">
        <v>148</v>
      </c>
      <c r="F82" s="31">
        <v>4.7500000000000001E-2</v>
      </c>
      <c r="G82" s="31">
        <v>4.58E-2</v>
      </c>
      <c r="H82" s="31">
        <v>3.6900000000000002E-2</v>
      </c>
      <c r="I82" s="31">
        <v>209.15600000000001</v>
      </c>
      <c r="J82" s="32">
        <v>98.42</v>
      </c>
    </row>
    <row r="83" spans="2:10" x14ac:dyDescent="0.25">
      <c r="B83" s="30">
        <v>33.5306</v>
      </c>
      <c r="C83" s="31">
        <v>718.03</v>
      </c>
      <c r="D83" s="31" t="s">
        <v>140</v>
      </c>
      <c r="E83" s="31" t="s">
        <v>149</v>
      </c>
      <c r="F83" s="31">
        <v>8.0000000000000002E-3</v>
      </c>
      <c r="G83" s="31">
        <v>7.1999999999999998E-3</v>
      </c>
      <c r="H83" s="31">
        <v>6.3E-3</v>
      </c>
      <c r="I83" s="31">
        <v>211.154</v>
      </c>
      <c r="J83" s="32">
        <v>99.53</v>
      </c>
    </row>
    <row r="84" spans="2:10" ht="15.75" thickBot="1" x14ac:dyDescent="0.3">
      <c r="B84" s="33">
        <v>33.630400000000002</v>
      </c>
      <c r="C84" s="34">
        <v>718.69</v>
      </c>
      <c r="D84" s="34" t="s">
        <v>140</v>
      </c>
      <c r="E84" s="34" t="s">
        <v>150</v>
      </c>
      <c r="F84" s="34">
        <v>7.6300000000000007E-2</v>
      </c>
      <c r="G84" s="34">
        <v>6.54E-2</v>
      </c>
      <c r="H84" s="34">
        <v>6.0400000000000002E-2</v>
      </c>
      <c r="I84" s="34">
        <v>213.67400000000001</v>
      </c>
      <c r="J84" s="35">
        <v>100.93</v>
      </c>
    </row>
    <row r="98" spans="2:10" ht="15.75" thickBot="1" x14ac:dyDescent="0.3"/>
    <row r="99" spans="2:10" ht="15.75" thickBot="1" x14ac:dyDescent="0.3">
      <c r="B99" s="24" t="s">
        <v>99</v>
      </c>
      <c r="C99" s="25" t="s">
        <v>100</v>
      </c>
      <c r="D99" s="25" t="s">
        <v>101</v>
      </c>
      <c r="E99" s="25" t="s">
        <v>102</v>
      </c>
      <c r="F99" s="25" t="s">
        <v>103</v>
      </c>
      <c r="G99" s="25" t="s">
        <v>104</v>
      </c>
      <c r="H99" s="25" t="s">
        <v>105</v>
      </c>
      <c r="I99" s="25" t="s">
        <v>94</v>
      </c>
      <c r="J99" s="26" t="s">
        <v>106</v>
      </c>
    </row>
    <row r="100" spans="2:10" x14ac:dyDescent="0.25">
      <c r="B100" s="37">
        <v>34.03</v>
      </c>
      <c r="C100" s="38">
        <v>721.29</v>
      </c>
      <c r="D100" s="38" t="s">
        <v>151</v>
      </c>
      <c r="E100" s="38" t="s">
        <v>152</v>
      </c>
      <c r="F100" s="38">
        <v>3.0000000000000001E-3</v>
      </c>
      <c r="G100" s="38">
        <v>2.7000000000000001E-3</v>
      </c>
      <c r="H100" s="38">
        <v>2.0999999999999999E-3</v>
      </c>
      <c r="I100" s="38">
        <v>220.80199999999999</v>
      </c>
      <c r="J100" s="39">
        <v>104.89</v>
      </c>
    </row>
    <row r="101" spans="2:10" x14ac:dyDescent="0.25">
      <c r="B101" s="30">
        <v>35.394199999999998</v>
      </c>
      <c r="C101" s="31">
        <v>729.88</v>
      </c>
      <c r="D101" s="31" t="s">
        <v>154</v>
      </c>
      <c r="E101" s="31" t="s">
        <v>155</v>
      </c>
      <c r="F101" s="31">
        <v>9.1000000000000004E-3</v>
      </c>
      <c r="G101" s="31">
        <v>8.6E-3</v>
      </c>
      <c r="H101" s="31">
        <v>6.1999999999999998E-3</v>
      </c>
      <c r="I101" s="31">
        <v>228.398</v>
      </c>
      <c r="J101" s="32">
        <v>109.11</v>
      </c>
    </row>
    <row r="102" spans="2:10" x14ac:dyDescent="0.25">
      <c r="B102" s="30">
        <v>35.757199999999997</v>
      </c>
      <c r="C102" s="31">
        <v>732.1</v>
      </c>
      <c r="D102" s="31" t="s">
        <v>154</v>
      </c>
      <c r="E102" s="31" t="s">
        <v>156</v>
      </c>
      <c r="F102" s="31">
        <v>6.9999999999999999E-4</v>
      </c>
      <c r="G102" s="31">
        <v>5.9999999999999995E-4</v>
      </c>
      <c r="H102" s="31">
        <v>5.0000000000000001E-4</v>
      </c>
      <c r="I102" s="31">
        <v>228.97399999999999</v>
      </c>
      <c r="J102" s="32">
        <v>109.43</v>
      </c>
    </row>
    <row r="103" spans="2:10" x14ac:dyDescent="0.25">
      <c r="B103" s="30">
        <v>36.69</v>
      </c>
      <c r="C103" s="31">
        <v>737.68</v>
      </c>
      <c r="D103" s="31" t="s">
        <v>151</v>
      </c>
      <c r="E103" s="31" t="s">
        <v>157</v>
      </c>
      <c r="F103" s="31">
        <v>1.6000000000000001E-3</v>
      </c>
      <c r="G103" s="31">
        <v>1.4E-3</v>
      </c>
      <c r="H103" s="31">
        <v>1.1000000000000001E-3</v>
      </c>
      <c r="I103" s="31">
        <v>242.13200000000001</v>
      </c>
      <c r="J103" s="32">
        <v>116.74</v>
      </c>
    </row>
    <row r="104" spans="2:10" x14ac:dyDescent="0.25">
      <c r="B104" s="27">
        <v>37.931699999999999</v>
      </c>
      <c r="C104" s="28">
        <v>744.84</v>
      </c>
      <c r="D104" s="28" t="s">
        <v>151</v>
      </c>
      <c r="E104" s="28" t="s">
        <v>159</v>
      </c>
      <c r="F104" s="28">
        <v>2.5000000000000001E-3</v>
      </c>
      <c r="G104" s="28">
        <v>2.0999999999999999E-3</v>
      </c>
      <c r="H104" s="28">
        <v>1.6999999999999999E-3</v>
      </c>
      <c r="I104" s="28">
        <v>230.738</v>
      </c>
      <c r="J104" s="29">
        <v>110.41</v>
      </c>
    </row>
    <row r="105" spans="2:10" x14ac:dyDescent="0.25">
      <c r="B105" s="30">
        <v>38.372500000000002</v>
      </c>
      <c r="C105" s="31">
        <v>747.31</v>
      </c>
      <c r="D105" s="31" t="s">
        <v>154</v>
      </c>
      <c r="E105" s="31" t="s">
        <v>160</v>
      </c>
      <c r="F105" s="31">
        <v>6.9999999999999999E-4</v>
      </c>
      <c r="G105" s="31">
        <v>5.9999999999999995E-4</v>
      </c>
      <c r="H105" s="31">
        <v>4.0000000000000002E-4</v>
      </c>
      <c r="I105" s="31">
        <v>236.24600000000001</v>
      </c>
      <c r="J105" s="32">
        <v>113.47</v>
      </c>
    </row>
    <row r="106" spans="2:10" ht="15.75" thickBot="1" x14ac:dyDescent="0.3">
      <c r="B106" s="33">
        <v>39.546700000000001</v>
      </c>
      <c r="C106" s="34">
        <v>753.74</v>
      </c>
      <c r="D106" s="34" t="s">
        <v>161</v>
      </c>
      <c r="E106" s="34" t="s">
        <v>162</v>
      </c>
      <c r="F106" s="34">
        <v>8.8999999999999999E-3</v>
      </c>
      <c r="G106" s="34">
        <v>6.7999999999999996E-3</v>
      </c>
      <c r="H106" s="34">
        <v>7.4999999999999997E-3</v>
      </c>
      <c r="I106" s="34">
        <v>231.13399999999999</v>
      </c>
      <c r="J106" s="35">
        <v>110.63</v>
      </c>
    </row>
  </sheetData>
  <sheetProtection algorithmName="SHA-512" hashValue="P9KTcMHaaRGNSmPfjL0Yijg6hg98GzHyD8o1rA6zshI1u0dZArtj/SFviYEdeLdYgJzUlO6HDAMJR/0w+pPuog==" saltValue="/YU4pkej8xkntZunMaULDw==" spinCount="100000" sheet="1" objects="1" scenarios="1"/>
  <mergeCells count="11">
    <mergeCell ref="B12:D12"/>
    <mergeCell ref="E12:J12"/>
    <mergeCell ref="B13:D13"/>
    <mergeCell ref="E13:J13"/>
    <mergeCell ref="B7:J7"/>
    <mergeCell ref="B9:D9"/>
    <mergeCell ref="E9:J9"/>
    <mergeCell ref="B10:D10"/>
    <mergeCell ref="E10:J10"/>
    <mergeCell ref="B11:D11"/>
    <mergeCell ref="E11:J11"/>
  </mergeCells>
  <pageMargins left="0.25" right="0.25" top="0.75" bottom="0.75" header="0.3" footer="0.3"/>
  <pageSetup orientation="portrait" r:id="rId1"/>
  <headerFooter>
    <oddHeader>&amp;L&amp;G</oddHeader>
    <oddFooter>&amp;C10&amp;LFrade Crude Assay Report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230F-469D-489F-9404-3EC990923804}">
  <dimension ref="A1:J179"/>
  <sheetViews>
    <sheetView tabSelected="1" view="pageLayout" zoomScaleNormal="100" workbookViewId="0"/>
  </sheetViews>
  <sheetFormatPr defaultColWidth="6.42578125" defaultRowHeight="15" x14ac:dyDescent="0.25"/>
  <cols>
    <col min="1" max="1" width="3.5703125" customWidth="1"/>
    <col min="2" max="3" width="9.140625" customWidth="1"/>
    <col min="4" max="4" width="5.5703125" customWidth="1"/>
    <col min="5" max="5" width="28.28515625" customWidth="1"/>
    <col min="6" max="10" width="9.140625" customWidth="1"/>
  </cols>
  <sheetData>
    <row r="1" spans="1:10" x14ac:dyDescent="0.25">
      <c r="A1" t="s">
        <v>0</v>
      </c>
    </row>
    <row r="7" spans="1:10" ht="18.75" x14ac:dyDescent="0.25">
      <c r="B7" s="121" t="s">
        <v>108</v>
      </c>
      <c r="C7" s="121"/>
      <c r="D7" s="121"/>
      <c r="E7" s="121"/>
      <c r="F7" s="121"/>
      <c r="G7" s="121"/>
      <c r="H7" s="121"/>
      <c r="I7" s="121"/>
      <c r="J7" s="121"/>
    </row>
    <row r="8" spans="1:10" ht="19.5" thickBot="1" x14ac:dyDescent="0.3">
      <c r="E8" s="19"/>
      <c r="F8" s="19"/>
      <c r="G8" s="19"/>
      <c r="H8" s="19"/>
      <c r="I8" s="19"/>
      <c r="J8" s="19"/>
    </row>
    <row r="9" spans="1:10" ht="15.75" x14ac:dyDescent="0.25">
      <c r="B9" s="234" t="s">
        <v>34</v>
      </c>
      <c r="C9" s="235"/>
      <c r="D9" s="236"/>
      <c r="E9" s="270" t="str">
        <f>+'Title Page'!K16</f>
        <v>Frade Crude</v>
      </c>
      <c r="F9" s="271"/>
      <c r="G9" s="271"/>
      <c r="H9" s="271"/>
      <c r="I9" s="271"/>
      <c r="J9" s="272"/>
    </row>
    <row r="10" spans="1:10" ht="15.75" x14ac:dyDescent="0.25">
      <c r="B10" s="237" t="s">
        <v>36</v>
      </c>
      <c r="C10" s="238"/>
      <c r="D10" s="239"/>
      <c r="E10" s="267" t="str">
        <f>+'Title Page'!K17</f>
        <v>120-22-12664</v>
      </c>
      <c r="F10" s="268"/>
      <c r="G10" s="268"/>
      <c r="H10" s="268"/>
      <c r="I10" s="268"/>
      <c r="J10" s="269"/>
    </row>
    <row r="11" spans="1:10" ht="15.75" x14ac:dyDescent="0.25">
      <c r="B11" s="237" t="s">
        <v>37</v>
      </c>
      <c r="C11" s="238"/>
      <c r="D11" s="239"/>
      <c r="E11" s="267" t="str">
        <f>+'Title Page'!K9</f>
        <v>PetroRio</v>
      </c>
      <c r="F11" s="268"/>
      <c r="G11" s="268"/>
      <c r="H11" s="268"/>
      <c r="I11" s="268"/>
      <c r="J11" s="269"/>
    </row>
    <row r="12" spans="1:10" ht="15.75" x14ac:dyDescent="0.25">
      <c r="B12" s="237" t="s">
        <v>38</v>
      </c>
      <c r="C12" s="238"/>
      <c r="D12" s="239"/>
      <c r="E12" s="273" t="str">
        <f>+'Title Page'!K12</f>
        <v>September 16, 2022</v>
      </c>
      <c r="F12" s="274"/>
      <c r="G12" s="274"/>
      <c r="H12" s="274"/>
      <c r="I12" s="274"/>
      <c r="J12" s="275"/>
    </row>
    <row r="13" spans="1:10" ht="16.5" thickBot="1" x14ac:dyDescent="0.3">
      <c r="B13" s="252" t="s">
        <v>26</v>
      </c>
      <c r="C13" s="253"/>
      <c r="D13" s="254"/>
      <c r="E13" s="282" t="s">
        <v>442</v>
      </c>
      <c r="F13" s="255"/>
      <c r="G13" s="255"/>
      <c r="H13" s="255"/>
      <c r="I13" s="255"/>
      <c r="J13" s="283"/>
    </row>
    <row r="14" spans="1:10" ht="15.75" thickBot="1" x14ac:dyDescent="0.3"/>
    <row r="15" spans="1:10" ht="15.75" thickBot="1" x14ac:dyDescent="0.3">
      <c r="B15" s="24" t="s">
        <v>99</v>
      </c>
      <c r="C15" s="25" t="s">
        <v>100</v>
      </c>
      <c r="D15" s="25" t="s">
        <v>101</v>
      </c>
      <c r="E15" s="25" t="s">
        <v>102</v>
      </c>
      <c r="F15" s="25" t="s">
        <v>103</v>
      </c>
      <c r="G15" s="25" t="s">
        <v>104</v>
      </c>
      <c r="H15" s="25" t="s">
        <v>105</v>
      </c>
      <c r="I15" s="25" t="s">
        <v>94</v>
      </c>
      <c r="J15" s="26" t="s">
        <v>106</v>
      </c>
    </row>
    <row r="16" spans="1:10" x14ac:dyDescent="0.25">
      <c r="B16" s="37">
        <v>6.7794999999999996</v>
      </c>
      <c r="C16" s="38">
        <v>200</v>
      </c>
      <c r="D16" s="38" t="s">
        <v>111</v>
      </c>
      <c r="E16" s="38" t="s">
        <v>85</v>
      </c>
      <c r="F16" s="38">
        <v>2.0999999999999999E-3</v>
      </c>
      <c r="G16" s="38">
        <v>4.3E-3</v>
      </c>
      <c r="H16" s="38">
        <v>6.8999999999999999E-3</v>
      </c>
      <c r="I16" s="38">
        <v>-127.48</v>
      </c>
      <c r="J16" s="39">
        <v>-88.6</v>
      </c>
    </row>
    <row r="17" spans="2:10" x14ac:dyDescent="0.25">
      <c r="B17" s="30">
        <v>7.2651000000000003</v>
      </c>
      <c r="C17" s="31">
        <v>300</v>
      </c>
      <c r="D17" s="31" t="s">
        <v>112</v>
      </c>
      <c r="E17" s="31" t="s">
        <v>86</v>
      </c>
      <c r="F17" s="31">
        <v>1.1299999999999999E-2</v>
      </c>
      <c r="G17" s="31">
        <v>1.61E-2</v>
      </c>
      <c r="H17" s="31">
        <v>2.5100000000000001E-2</v>
      </c>
      <c r="I17" s="31">
        <v>-43.671999999999997</v>
      </c>
      <c r="J17" s="32">
        <v>-42.04</v>
      </c>
    </row>
    <row r="18" spans="2:10" x14ac:dyDescent="0.25">
      <c r="B18" s="30">
        <v>8.1620000000000008</v>
      </c>
      <c r="C18" s="31">
        <v>366.25</v>
      </c>
      <c r="D18" s="31" t="s">
        <v>113</v>
      </c>
      <c r="E18" s="31" t="s">
        <v>87</v>
      </c>
      <c r="F18" s="31">
        <v>3.5200000000000002E-2</v>
      </c>
      <c r="G18" s="31">
        <v>4.5199999999999997E-2</v>
      </c>
      <c r="H18" s="31">
        <v>5.9299999999999999E-2</v>
      </c>
      <c r="I18" s="31">
        <v>10.904</v>
      </c>
      <c r="J18" s="32">
        <v>-11.72</v>
      </c>
    </row>
    <row r="19" spans="2:10" x14ac:dyDescent="0.25">
      <c r="B19" s="30">
        <v>9.0159000000000002</v>
      </c>
      <c r="C19" s="31">
        <v>400</v>
      </c>
      <c r="D19" s="31" t="s">
        <v>114</v>
      </c>
      <c r="E19" s="31" t="s">
        <v>88</v>
      </c>
      <c r="F19" s="31">
        <v>0.1037</v>
      </c>
      <c r="G19" s="31">
        <v>0.12839999999999999</v>
      </c>
      <c r="H19" s="31">
        <v>0.17469999999999999</v>
      </c>
      <c r="I19" s="31">
        <v>31.1</v>
      </c>
      <c r="J19" s="32">
        <v>-0.5</v>
      </c>
    </row>
    <row r="20" spans="2:10" x14ac:dyDescent="0.25">
      <c r="B20" s="30">
        <v>9.4489000000000001</v>
      </c>
      <c r="C20" s="31">
        <v>415.35</v>
      </c>
      <c r="D20" s="31" t="s">
        <v>115</v>
      </c>
      <c r="E20" s="31" t="s">
        <v>116</v>
      </c>
      <c r="F20" s="31">
        <v>1.6000000000000001E-3</v>
      </c>
      <c r="G20" s="31">
        <v>2E-3</v>
      </c>
      <c r="H20" s="31">
        <v>2.2000000000000001E-3</v>
      </c>
      <c r="I20" s="31">
        <v>49.1</v>
      </c>
      <c r="J20" s="32">
        <v>9.5</v>
      </c>
    </row>
    <row r="21" spans="2:10" x14ac:dyDescent="0.25">
      <c r="B21" s="30">
        <v>9.8771000000000004</v>
      </c>
      <c r="C21" s="31">
        <v>428.38</v>
      </c>
      <c r="D21" s="31" t="s">
        <v>278</v>
      </c>
      <c r="E21" s="31" t="s">
        <v>282</v>
      </c>
      <c r="F21" s="31">
        <v>1E-4</v>
      </c>
      <c r="G21" s="31">
        <v>1E-4</v>
      </c>
      <c r="H21" s="31">
        <v>2.0000000000000001E-4</v>
      </c>
      <c r="I21" s="31">
        <v>38.695999999999998</v>
      </c>
      <c r="J21" s="32">
        <v>3.72</v>
      </c>
    </row>
    <row r="22" spans="2:10" x14ac:dyDescent="0.25">
      <c r="B22" s="30">
        <v>11.3552</v>
      </c>
      <c r="C22" s="31">
        <v>463.02</v>
      </c>
      <c r="D22" s="31" t="s">
        <v>283</v>
      </c>
      <c r="E22" s="31" t="s">
        <v>284</v>
      </c>
      <c r="F22" s="31">
        <v>1.9E-3</v>
      </c>
      <c r="G22" s="31">
        <v>2.2000000000000001E-3</v>
      </c>
      <c r="H22" s="31">
        <v>2.7000000000000001E-3</v>
      </c>
      <c r="I22" s="31">
        <v>68.09</v>
      </c>
      <c r="J22" s="32">
        <v>20.05</v>
      </c>
    </row>
    <row r="23" spans="2:10" x14ac:dyDescent="0.25">
      <c r="B23" s="30">
        <v>12.1272</v>
      </c>
      <c r="C23" s="31">
        <v>477.01</v>
      </c>
      <c r="D23" s="31" t="s">
        <v>115</v>
      </c>
      <c r="E23" s="31" t="s">
        <v>89</v>
      </c>
      <c r="F23" s="31">
        <v>0.24260000000000001</v>
      </c>
      <c r="G23" s="31">
        <v>0.28070000000000001</v>
      </c>
      <c r="H23" s="31">
        <v>0.3291</v>
      </c>
      <c r="I23" s="31">
        <v>82.111999999999995</v>
      </c>
      <c r="J23" s="32">
        <v>27.84</v>
      </c>
    </row>
    <row r="24" spans="2:10" x14ac:dyDescent="0.25">
      <c r="B24" s="30">
        <v>13.677099999999999</v>
      </c>
      <c r="C24" s="31">
        <v>500</v>
      </c>
      <c r="D24" s="31" t="s">
        <v>117</v>
      </c>
      <c r="E24" s="31" t="s">
        <v>90</v>
      </c>
      <c r="F24" s="31">
        <v>0.36670000000000003</v>
      </c>
      <c r="G24" s="31">
        <v>0.42049999999999998</v>
      </c>
      <c r="H24" s="31">
        <v>0.4975</v>
      </c>
      <c r="I24" s="31">
        <v>96.908000000000001</v>
      </c>
      <c r="J24" s="32">
        <v>36.06</v>
      </c>
    </row>
    <row r="25" spans="2:10" x14ac:dyDescent="0.25">
      <c r="B25" s="30">
        <v>14.266400000000001</v>
      </c>
      <c r="C25" s="31">
        <v>511.33</v>
      </c>
      <c r="D25" s="31" t="s">
        <v>283</v>
      </c>
      <c r="E25" s="31" t="s">
        <v>286</v>
      </c>
      <c r="F25" s="31">
        <v>2.0000000000000001E-4</v>
      </c>
      <c r="G25" s="31">
        <v>2.0000000000000001E-4</v>
      </c>
      <c r="H25" s="31">
        <v>2.9999999999999997E-4</v>
      </c>
      <c r="I25" s="31">
        <v>97.412000000000006</v>
      </c>
      <c r="J25" s="32">
        <v>36.340000000000003</v>
      </c>
    </row>
    <row r="26" spans="2:10" x14ac:dyDescent="0.25">
      <c r="B26" s="30">
        <v>14.761799999999999</v>
      </c>
      <c r="C26" s="31">
        <v>520.20000000000005</v>
      </c>
      <c r="D26" s="31" t="s">
        <v>283</v>
      </c>
      <c r="E26" s="31" t="s">
        <v>375</v>
      </c>
      <c r="F26" s="31">
        <v>1E-4</v>
      </c>
      <c r="G26" s="31">
        <v>2.0000000000000001E-4</v>
      </c>
      <c r="H26" s="31">
        <v>2.0000000000000001E-4</v>
      </c>
      <c r="I26" s="31">
        <v>98.474000000000004</v>
      </c>
      <c r="J26" s="32">
        <v>36.93</v>
      </c>
    </row>
    <row r="27" spans="2:10" x14ac:dyDescent="0.25">
      <c r="B27" s="30">
        <v>14.944699999999999</v>
      </c>
      <c r="C27" s="31">
        <v>523.34</v>
      </c>
      <c r="D27" s="31" t="s">
        <v>283</v>
      </c>
      <c r="E27" s="31" t="s">
        <v>376</v>
      </c>
      <c r="F27" s="31">
        <v>2.9999999999999997E-4</v>
      </c>
      <c r="G27" s="31">
        <v>2.9999999999999997E-4</v>
      </c>
      <c r="H27" s="31">
        <v>4.0000000000000002E-4</v>
      </c>
      <c r="I27" s="31">
        <v>101.408</v>
      </c>
      <c r="J27" s="32">
        <v>38.56</v>
      </c>
    </row>
    <row r="28" spans="2:10" x14ac:dyDescent="0.25">
      <c r="B28" s="30">
        <v>15.978</v>
      </c>
      <c r="C28" s="31">
        <v>539.87</v>
      </c>
      <c r="D28" s="31" t="s">
        <v>119</v>
      </c>
      <c r="E28" s="31" t="s">
        <v>120</v>
      </c>
      <c r="F28" s="31">
        <v>2.6599999999999999E-2</v>
      </c>
      <c r="G28" s="31">
        <v>2.9600000000000001E-2</v>
      </c>
      <c r="H28" s="31">
        <v>3.0200000000000001E-2</v>
      </c>
      <c r="I28" s="31">
        <v>121.514</v>
      </c>
      <c r="J28" s="32">
        <v>49.73</v>
      </c>
    </row>
    <row r="29" spans="2:10" x14ac:dyDescent="0.25">
      <c r="B29" s="30">
        <v>16.934999999999999</v>
      </c>
      <c r="C29" s="31">
        <v>553.63</v>
      </c>
      <c r="D29" s="31"/>
      <c r="E29" s="31" t="s">
        <v>110</v>
      </c>
      <c r="F29" s="31">
        <v>2.9999999999999997E-4</v>
      </c>
      <c r="G29" s="31">
        <v>2.9999999999999997E-4</v>
      </c>
      <c r="H29" s="31">
        <v>2.9999999999999997E-4</v>
      </c>
      <c r="I29" s="31">
        <v>121.514</v>
      </c>
      <c r="J29" s="32">
        <v>49.73</v>
      </c>
    </row>
    <row r="30" spans="2:10" x14ac:dyDescent="0.25">
      <c r="B30" s="30">
        <v>17.230799999999999</v>
      </c>
      <c r="C30" s="31">
        <v>557.63</v>
      </c>
      <c r="D30" s="31" t="s">
        <v>283</v>
      </c>
      <c r="E30" s="31" t="s">
        <v>377</v>
      </c>
      <c r="F30" s="31">
        <v>2.9999999999999997E-4</v>
      </c>
      <c r="G30" s="31">
        <v>2.0000000000000001E-4</v>
      </c>
      <c r="H30" s="31">
        <v>4.0000000000000002E-4</v>
      </c>
      <c r="I30" s="31">
        <v>111.614</v>
      </c>
      <c r="J30" s="32">
        <v>44.23</v>
      </c>
    </row>
    <row r="31" spans="2:10" x14ac:dyDescent="0.25">
      <c r="B31" s="30">
        <v>17.925899999999999</v>
      </c>
      <c r="C31" s="31">
        <v>566.6</v>
      </c>
      <c r="D31" s="31" t="s">
        <v>121</v>
      </c>
      <c r="E31" s="31" t="s">
        <v>122</v>
      </c>
      <c r="F31" s="31">
        <v>0.38490000000000002</v>
      </c>
      <c r="G31" s="31">
        <v>0.37340000000000001</v>
      </c>
      <c r="H31" s="31">
        <v>0.53720000000000001</v>
      </c>
      <c r="I31" s="31">
        <v>120.65</v>
      </c>
      <c r="J31" s="32">
        <v>49.25</v>
      </c>
    </row>
    <row r="32" spans="2:10" x14ac:dyDescent="0.25">
      <c r="B32" s="30">
        <v>18.070900000000002</v>
      </c>
      <c r="C32" s="31">
        <v>568.4</v>
      </c>
      <c r="D32" s="31" t="s">
        <v>119</v>
      </c>
      <c r="E32" s="31" t="s">
        <v>123</v>
      </c>
      <c r="F32" s="31">
        <v>0.27429999999999999</v>
      </c>
      <c r="G32" s="31">
        <v>0.2999</v>
      </c>
      <c r="H32" s="31">
        <v>0.31159999999999999</v>
      </c>
      <c r="I32" s="31">
        <v>136.364</v>
      </c>
      <c r="J32" s="32">
        <v>57.98</v>
      </c>
    </row>
    <row r="33" spans="2:10" x14ac:dyDescent="0.25">
      <c r="B33" s="30">
        <v>18.432099999999998</v>
      </c>
      <c r="C33" s="31">
        <v>572.79</v>
      </c>
      <c r="D33" s="31" t="s">
        <v>119</v>
      </c>
      <c r="E33" s="31" t="s">
        <v>124</v>
      </c>
      <c r="F33" s="31">
        <v>1.3763000000000001</v>
      </c>
      <c r="G33" s="31">
        <v>1.5239</v>
      </c>
      <c r="H33" s="31">
        <v>1.5630999999999999</v>
      </c>
      <c r="I33" s="31">
        <v>140.46799999999999</v>
      </c>
      <c r="J33" s="32">
        <v>60.26</v>
      </c>
    </row>
    <row r="34" spans="2:10" x14ac:dyDescent="0.25">
      <c r="B34" s="30">
        <v>18.593299999999999</v>
      </c>
      <c r="C34" s="31">
        <v>574.71</v>
      </c>
      <c r="D34" s="31" t="s">
        <v>287</v>
      </c>
      <c r="E34" s="31" t="s">
        <v>288</v>
      </c>
      <c r="F34" s="31">
        <v>8.0000000000000004E-4</v>
      </c>
      <c r="G34" s="31">
        <v>8.9999999999999998E-4</v>
      </c>
      <c r="H34" s="31">
        <v>1E-3</v>
      </c>
      <c r="I34" s="31">
        <v>137.47999999999999</v>
      </c>
      <c r="J34" s="32">
        <v>58.6</v>
      </c>
    </row>
    <row r="35" spans="2:10" x14ac:dyDescent="0.25">
      <c r="B35" s="30">
        <v>19.478400000000001</v>
      </c>
      <c r="C35" s="31">
        <v>584.79</v>
      </c>
      <c r="D35" s="31" t="s">
        <v>119</v>
      </c>
      <c r="E35" s="31" t="s">
        <v>125</v>
      </c>
      <c r="F35" s="31">
        <v>0.99890000000000001</v>
      </c>
      <c r="G35" s="31">
        <v>1.0873999999999999</v>
      </c>
      <c r="H35" s="31">
        <v>1.1345000000000001</v>
      </c>
      <c r="I35" s="31">
        <v>145.886</v>
      </c>
      <c r="J35" s="32">
        <v>63.27</v>
      </c>
    </row>
    <row r="36" spans="2:10" x14ac:dyDescent="0.25">
      <c r="B36" s="30">
        <v>19.728300000000001</v>
      </c>
      <c r="C36" s="31">
        <v>587.51</v>
      </c>
      <c r="D36" s="31"/>
      <c r="E36" s="31" t="s">
        <v>110</v>
      </c>
      <c r="F36" s="31">
        <v>5.9999999999999995E-4</v>
      </c>
      <c r="G36" s="31">
        <v>5.9999999999999995E-4</v>
      </c>
      <c r="H36" s="31">
        <v>5.9999999999999995E-4</v>
      </c>
      <c r="I36" s="31">
        <v>145.886</v>
      </c>
      <c r="J36" s="32">
        <v>63.27</v>
      </c>
    </row>
    <row r="37" spans="2:10" x14ac:dyDescent="0.25">
      <c r="B37" s="30">
        <v>20.937899999999999</v>
      </c>
      <c r="C37" s="31">
        <v>600</v>
      </c>
      <c r="D37" s="31" t="s">
        <v>126</v>
      </c>
      <c r="E37" s="31" t="s">
        <v>127</v>
      </c>
      <c r="F37" s="31">
        <v>4.5140000000000002</v>
      </c>
      <c r="G37" s="31">
        <v>4.9504999999999999</v>
      </c>
      <c r="H37" s="31">
        <v>5.1269</v>
      </c>
      <c r="I37" s="31">
        <v>155.714</v>
      </c>
      <c r="J37" s="32">
        <v>68.73</v>
      </c>
    </row>
    <row r="38" spans="2:10" x14ac:dyDescent="0.25">
      <c r="B38" s="30">
        <v>21.389199999999999</v>
      </c>
      <c r="C38" s="31">
        <v>605.79</v>
      </c>
      <c r="D38" s="31" t="s">
        <v>287</v>
      </c>
      <c r="E38" s="31" t="s">
        <v>290</v>
      </c>
      <c r="F38" s="31">
        <v>2.9999999999999997E-4</v>
      </c>
      <c r="G38" s="31">
        <v>4.0000000000000002E-4</v>
      </c>
      <c r="H38" s="31">
        <v>4.0000000000000002E-4</v>
      </c>
      <c r="I38" s="31">
        <v>154.184</v>
      </c>
      <c r="J38" s="32">
        <v>67.88</v>
      </c>
    </row>
    <row r="39" spans="2:10" x14ac:dyDescent="0.25">
      <c r="B39" s="30">
        <v>21.579699999999999</v>
      </c>
      <c r="C39" s="31">
        <v>608.19000000000005</v>
      </c>
      <c r="D39" s="31" t="s">
        <v>287</v>
      </c>
      <c r="E39" s="31" t="s">
        <v>379</v>
      </c>
      <c r="F39" s="31">
        <v>2.9999999999999997E-4</v>
      </c>
      <c r="G39" s="31">
        <v>2.9999999999999997E-4</v>
      </c>
      <c r="H39" s="31">
        <v>2.9999999999999997E-4</v>
      </c>
      <c r="I39" s="31">
        <v>153.13999999999999</v>
      </c>
      <c r="J39" s="32">
        <v>67.3</v>
      </c>
    </row>
    <row r="40" spans="2:10" x14ac:dyDescent="0.25">
      <c r="B40" s="30">
        <v>21.713100000000001</v>
      </c>
      <c r="C40" s="31">
        <v>609.85</v>
      </c>
      <c r="D40" s="31" t="s">
        <v>287</v>
      </c>
      <c r="E40" s="31" t="s">
        <v>381</v>
      </c>
      <c r="F40" s="31">
        <v>2.0000000000000001E-4</v>
      </c>
      <c r="G40" s="31">
        <v>2.9999999999999997E-4</v>
      </c>
      <c r="H40" s="31">
        <v>2.9999999999999997E-4</v>
      </c>
      <c r="I40" s="31">
        <v>153.84200000000001</v>
      </c>
      <c r="J40" s="32">
        <v>67.69</v>
      </c>
    </row>
    <row r="41" spans="2:10" x14ac:dyDescent="0.25">
      <c r="B41" s="30">
        <v>21.8125</v>
      </c>
      <c r="C41" s="31">
        <v>611.08000000000004</v>
      </c>
      <c r="D41" s="31" t="s">
        <v>287</v>
      </c>
      <c r="E41" s="31" t="s">
        <v>382</v>
      </c>
      <c r="F41" s="31">
        <v>2.9999999999999997E-4</v>
      </c>
      <c r="G41" s="31">
        <v>2.9999999999999997E-4</v>
      </c>
      <c r="H41" s="31">
        <v>4.0000000000000002E-4</v>
      </c>
      <c r="I41" s="31">
        <v>149</v>
      </c>
      <c r="J41" s="32">
        <v>65</v>
      </c>
    </row>
    <row r="42" spans="2:10" x14ac:dyDescent="0.25">
      <c r="B42" s="30">
        <v>22.13</v>
      </c>
      <c r="C42" s="31">
        <v>614.94000000000005</v>
      </c>
      <c r="D42" s="31" t="s">
        <v>287</v>
      </c>
      <c r="E42" s="31" t="s">
        <v>383</v>
      </c>
      <c r="F42" s="31">
        <v>2.0000000000000001E-4</v>
      </c>
      <c r="G42" s="31">
        <v>2.0000000000000001E-4</v>
      </c>
      <c r="H42" s="31">
        <v>2.0000000000000001E-4</v>
      </c>
      <c r="I42" s="31">
        <v>155.98400000000001</v>
      </c>
      <c r="J42" s="32">
        <v>68.88</v>
      </c>
    </row>
    <row r="43" spans="2:10" x14ac:dyDescent="0.25">
      <c r="B43" s="30">
        <v>22.274999999999999</v>
      </c>
      <c r="C43" s="31">
        <v>616.67999999999995</v>
      </c>
      <c r="D43" s="31" t="s">
        <v>287</v>
      </c>
      <c r="E43" s="31" t="s">
        <v>384</v>
      </c>
      <c r="F43" s="31">
        <v>1E-3</v>
      </c>
      <c r="G43" s="31">
        <v>1.1000000000000001E-3</v>
      </c>
      <c r="H43" s="31">
        <v>1.1999999999999999E-3</v>
      </c>
      <c r="I43" s="31">
        <v>155.98400000000001</v>
      </c>
      <c r="J43" s="32">
        <v>68.88</v>
      </c>
    </row>
    <row r="44" spans="2:10" x14ac:dyDescent="0.25">
      <c r="B44" s="30">
        <v>22.660299999999999</v>
      </c>
      <c r="C44" s="31">
        <v>621.22</v>
      </c>
      <c r="D44" s="31" t="s">
        <v>287</v>
      </c>
      <c r="E44" s="31" t="s">
        <v>385</v>
      </c>
      <c r="F44" s="31">
        <v>4.0000000000000002E-4</v>
      </c>
      <c r="G44" s="31">
        <v>4.0000000000000002E-4</v>
      </c>
      <c r="H44" s="31">
        <v>5.0000000000000001E-4</v>
      </c>
      <c r="I44" s="31">
        <v>158.774</v>
      </c>
      <c r="J44" s="32">
        <v>70.430000000000007</v>
      </c>
    </row>
    <row r="45" spans="2:10" x14ac:dyDescent="0.25">
      <c r="B45" s="30">
        <v>22.7225</v>
      </c>
      <c r="C45" s="31">
        <v>621.95000000000005</v>
      </c>
      <c r="D45" s="31"/>
      <c r="E45" s="31" t="s">
        <v>110</v>
      </c>
      <c r="F45" s="31">
        <v>8.9999999999999998E-4</v>
      </c>
      <c r="G45" s="31">
        <v>1E-3</v>
      </c>
      <c r="H45" s="31">
        <v>1.1000000000000001E-3</v>
      </c>
      <c r="I45" s="31">
        <v>158.774</v>
      </c>
      <c r="J45" s="32">
        <v>70.430000000000007</v>
      </c>
    </row>
    <row r="46" spans="2:10" ht="15.75" thickBot="1" x14ac:dyDescent="0.3">
      <c r="B46" s="33">
        <v>22.866499999999998</v>
      </c>
      <c r="C46" s="34">
        <v>623.61</v>
      </c>
      <c r="D46" s="34" t="s">
        <v>128</v>
      </c>
      <c r="E46" s="34" t="s">
        <v>129</v>
      </c>
      <c r="F46" s="34">
        <v>0.29459999999999997</v>
      </c>
      <c r="G46" s="34">
        <v>0.31619999999999998</v>
      </c>
      <c r="H46" s="34">
        <v>0.2878</v>
      </c>
      <c r="I46" s="34">
        <v>174.542</v>
      </c>
      <c r="J46" s="35">
        <v>79.19</v>
      </c>
    </row>
    <row r="52" spans="2:10" ht="15.75" thickBot="1" x14ac:dyDescent="0.3"/>
    <row r="53" spans="2:10" ht="15.75" thickBot="1" x14ac:dyDescent="0.3">
      <c r="B53" s="24" t="s">
        <v>99</v>
      </c>
      <c r="C53" s="25" t="s">
        <v>100</v>
      </c>
      <c r="D53" s="25" t="s">
        <v>101</v>
      </c>
      <c r="E53" s="25" t="s">
        <v>102</v>
      </c>
      <c r="F53" s="25" t="s">
        <v>103</v>
      </c>
      <c r="G53" s="25" t="s">
        <v>104</v>
      </c>
      <c r="H53" s="25" t="s">
        <v>105</v>
      </c>
      <c r="I53" s="25" t="s">
        <v>94</v>
      </c>
      <c r="J53" s="26" t="s">
        <v>106</v>
      </c>
    </row>
    <row r="54" spans="2:10" x14ac:dyDescent="0.25">
      <c r="B54" s="37">
        <v>23.150300000000001</v>
      </c>
      <c r="C54" s="38">
        <v>626.85</v>
      </c>
      <c r="D54" s="38" t="s">
        <v>130</v>
      </c>
      <c r="E54" s="38" t="s">
        <v>131</v>
      </c>
      <c r="F54" s="38">
        <v>7.2084999999999999</v>
      </c>
      <c r="G54" s="38">
        <v>6.9635999999999996</v>
      </c>
      <c r="H54" s="38">
        <v>8.3834</v>
      </c>
      <c r="I54" s="38">
        <v>161.24</v>
      </c>
      <c r="J54" s="39">
        <v>71.8</v>
      </c>
    </row>
    <row r="55" spans="2:10" x14ac:dyDescent="0.25">
      <c r="B55" s="30">
        <v>23.457799999999999</v>
      </c>
      <c r="C55" s="31">
        <v>630.29</v>
      </c>
      <c r="D55" s="31" t="s">
        <v>128</v>
      </c>
      <c r="E55" s="31" t="s">
        <v>132</v>
      </c>
      <c r="F55" s="31">
        <v>1.0889</v>
      </c>
      <c r="G55" s="31">
        <v>1.1706000000000001</v>
      </c>
      <c r="H55" s="31">
        <v>1.0636000000000001</v>
      </c>
      <c r="I55" s="31">
        <v>176.88200000000001</v>
      </c>
      <c r="J55" s="32">
        <v>80.489999999999995</v>
      </c>
    </row>
    <row r="56" spans="2:10" x14ac:dyDescent="0.25">
      <c r="B56" s="30">
        <v>23.848500000000001</v>
      </c>
      <c r="C56" s="31">
        <v>634.58000000000004</v>
      </c>
      <c r="D56" s="31" t="s">
        <v>128</v>
      </c>
      <c r="E56" s="31" t="s">
        <v>133</v>
      </c>
      <c r="F56" s="31">
        <v>8.7099999999999997E-2</v>
      </c>
      <c r="G56" s="31">
        <v>9.1300000000000006E-2</v>
      </c>
      <c r="H56" s="31">
        <v>8.5099999999999995E-2</v>
      </c>
      <c r="I56" s="31">
        <v>177.584</v>
      </c>
      <c r="J56" s="32">
        <v>80.88</v>
      </c>
    </row>
    <row r="57" spans="2:10" x14ac:dyDescent="0.25">
      <c r="B57" s="30">
        <v>24.3658</v>
      </c>
      <c r="C57" s="31">
        <v>640.11</v>
      </c>
      <c r="D57" s="31" t="s">
        <v>292</v>
      </c>
      <c r="E57" s="31" t="s">
        <v>458</v>
      </c>
      <c r="F57" s="31">
        <v>8.9999999999999998E-4</v>
      </c>
      <c r="G57" s="31">
        <v>8.9999999999999998E-4</v>
      </c>
      <c r="H57" s="31">
        <v>1.1000000000000001E-3</v>
      </c>
      <c r="I57" s="31">
        <v>32</v>
      </c>
      <c r="J57" s="32">
        <v>0</v>
      </c>
    </row>
    <row r="58" spans="2:10" x14ac:dyDescent="0.25">
      <c r="B58" s="30">
        <v>25.271699999999999</v>
      </c>
      <c r="C58" s="31">
        <v>649.41999999999996</v>
      </c>
      <c r="D58" s="31" t="s">
        <v>287</v>
      </c>
      <c r="E58" s="31" t="s">
        <v>291</v>
      </c>
      <c r="F58" s="31">
        <v>2.2000000000000001E-3</v>
      </c>
      <c r="G58" s="31">
        <v>2.0999999999999999E-3</v>
      </c>
      <c r="H58" s="31">
        <v>2.5999999999999999E-3</v>
      </c>
      <c r="I58" s="31">
        <v>167.864</v>
      </c>
      <c r="J58" s="32">
        <v>75.48</v>
      </c>
    </row>
    <row r="59" spans="2:10" x14ac:dyDescent="0.25">
      <c r="B59" s="30">
        <v>25.5001</v>
      </c>
      <c r="C59" s="31">
        <v>651.69000000000005</v>
      </c>
      <c r="D59" s="31" t="s">
        <v>134</v>
      </c>
      <c r="E59" s="31" t="s">
        <v>135</v>
      </c>
      <c r="F59" s="31">
        <v>0.1719</v>
      </c>
      <c r="G59" s="31">
        <v>0.14149999999999999</v>
      </c>
      <c r="H59" s="31">
        <v>0.21540000000000001</v>
      </c>
      <c r="I59" s="31">
        <v>176.16200000000001</v>
      </c>
      <c r="J59" s="32">
        <v>80.09</v>
      </c>
    </row>
    <row r="60" spans="2:10" x14ac:dyDescent="0.25">
      <c r="B60" s="30">
        <v>25.752199999999998</v>
      </c>
      <c r="C60" s="31">
        <v>654.16999999999996</v>
      </c>
      <c r="D60" s="31" t="s">
        <v>128</v>
      </c>
      <c r="E60" s="31" t="s">
        <v>136</v>
      </c>
      <c r="F60" s="31">
        <v>0.25259999999999999</v>
      </c>
      <c r="G60" s="31">
        <v>0.26350000000000001</v>
      </c>
      <c r="H60" s="31">
        <v>0.24679999999999999</v>
      </c>
      <c r="I60" s="31">
        <v>186.90799999999999</v>
      </c>
      <c r="J60" s="32">
        <v>86.06</v>
      </c>
    </row>
    <row r="61" spans="2:10" x14ac:dyDescent="0.25">
      <c r="B61" s="30">
        <v>25.931699999999999</v>
      </c>
      <c r="C61" s="31">
        <v>655.92</v>
      </c>
      <c r="D61" s="31" t="s">
        <v>292</v>
      </c>
      <c r="E61" s="31" t="s">
        <v>386</v>
      </c>
      <c r="F61" s="31">
        <v>5.9999999999999995E-4</v>
      </c>
      <c r="G61" s="31">
        <v>5.9999999999999995E-4</v>
      </c>
      <c r="H61" s="31">
        <v>5.9999999999999995E-4</v>
      </c>
      <c r="I61" s="31">
        <v>183.02</v>
      </c>
      <c r="J61" s="32">
        <v>83.9</v>
      </c>
    </row>
    <row r="62" spans="2:10" x14ac:dyDescent="0.25">
      <c r="B62" s="30">
        <v>26.283000000000001</v>
      </c>
      <c r="C62" s="31">
        <v>659.29</v>
      </c>
      <c r="D62" s="31" t="s">
        <v>130</v>
      </c>
      <c r="E62" s="31" t="s">
        <v>137</v>
      </c>
      <c r="F62" s="31">
        <v>8.4481000000000002</v>
      </c>
      <c r="G62" s="31">
        <v>7.8475999999999999</v>
      </c>
      <c r="H62" s="31">
        <v>9.8251000000000008</v>
      </c>
      <c r="I62" s="31">
        <v>177.29599999999999</v>
      </c>
      <c r="J62" s="32">
        <v>80.72</v>
      </c>
    </row>
    <row r="63" spans="2:10" x14ac:dyDescent="0.25">
      <c r="B63" s="30">
        <v>26.4697</v>
      </c>
      <c r="C63" s="31">
        <v>661.05</v>
      </c>
      <c r="D63" s="31" t="s">
        <v>292</v>
      </c>
      <c r="E63" s="31" t="s">
        <v>393</v>
      </c>
      <c r="F63" s="31">
        <v>1E-3</v>
      </c>
      <c r="G63" s="31">
        <v>1E-3</v>
      </c>
      <c r="H63" s="31">
        <v>1E-3</v>
      </c>
      <c r="I63" s="31">
        <v>186.62</v>
      </c>
      <c r="J63" s="32">
        <v>85.9</v>
      </c>
    </row>
    <row r="64" spans="2:10" x14ac:dyDescent="0.25">
      <c r="B64" s="30">
        <v>26.762499999999999</v>
      </c>
      <c r="C64" s="31">
        <v>663.79</v>
      </c>
      <c r="D64" s="31" t="s">
        <v>292</v>
      </c>
      <c r="E64" s="31" t="s">
        <v>394</v>
      </c>
      <c r="F64" s="31">
        <v>4.0000000000000002E-4</v>
      </c>
      <c r="G64" s="31">
        <v>4.0000000000000002E-4</v>
      </c>
      <c r="H64" s="31">
        <v>4.0000000000000002E-4</v>
      </c>
      <c r="I64" s="31">
        <v>188.114</v>
      </c>
      <c r="J64" s="32">
        <v>86.73</v>
      </c>
    </row>
    <row r="65" spans="2:10" x14ac:dyDescent="0.25">
      <c r="B65" s="30">
        <v>27.2651</v>
      </c>
      <c r="C65" s="31">
        <v>668.4</v>
      </c>
      <c r="D65" s="31" t="s">
        <v>128</v>
      </c>
      <c r="E65" s="31" t="s">
        <v>139</v>
      </c>
      <c r="F65" s="31">
        <v>4.3719999999999999</v>
      </c>
      <c r="G65" s="31">
        <v>4.5484999999999998</v>
      </c>
      <c r="H65" s="31">
        <v>4.2706</v>
      </c>
      <c r="I65" s="31">
        <v>193.60400000000001</v>
      </c>
      <c r="J65" s="32">
        <v>89.78</v>
      </c>
    </row>
    <row r="66" spans="2:10" x14ac:dyDescent="0.25">
      <c r="B66" s="30">
        <v>27.401399999999999</v>
      </c>
      <c r="C66" s="31">
        <v>669.63</v>
      </c>
      <c r="D66" s="31" t="s">
        <v>128</v>
      </c>
      <c r="E66" s="31" t="s">
        <v>138</v>
      </c>
      <c r="F66" s="31">
        <v>4.5716000000000001</v>
      </c>
      <c r="G66" s="31">
        <v>4.8718000000000004</v>
      </c>
      <c r="H66" s="31">
        <v>4.4654999999999996</v>
      </c>
      <c r="I66" s="31">
        <v>194.09</v>
      </c>
      <c r="J66" s="32">
        <v>90.05</v>
      </c>
    </row>
    <row r="67" spans="2:10" x14ac:dyDescent="0.25">
      <c r="B67" s="30">
        <v>27.664999999999999</v>
      </c>
      <c r="C67" s="31">
        <v>671.98</v>
      </c>
      <c r="D67" s="31" t="s">
        <v>140</v>
      </c>
      <c r="E67" s="31" t="s">
        <v>141</v>
      </c>
      <c r="F67" s="31">
        <v>1.3648</v>
      </c>
      <c r="G67" s="31">
        <v>1.3081</v>
      </c>
      <c r="H67" s="31">
        <v>1.3605</v>
      </c>
      <c r="I67" s="31">
        <v>189.464</v>
      </c>
      <c r="J67" s="32">
        <v>87.48</v>
      </c>
    </row>
    <row r="68" spans="2:10" x14ac:dyDescent="0.25">
      <c r="B68" s="30">
        <v>28.169699999999999</v>
      </c>
      <c r="C68" s="31">
        <v>676.41</v>
      </c>
      <c r="D68" s="31" t="s">
        <v>128</v>
      </c>
      <c r="E68" s="31" t="s">
        <v>142</v>
      </c>
      <c r="F68" s="31">
        <v>5.7046999999999999</v>
      </c>
      <c r="G68" s="31">
        <v>6.0041000000000002</v>
      </c>
      <c r="H68" s="31">
        <v>5.5723000000000003</v>
      </c>
      <c r="I68" s="31">
        <v>197.33</v>
      </c>
      <c r="J68" s="32">
        <v>91.85</v>
      </c>
    </row>
    <row r="69" spans="2:10" x14ac:dyDescent="0.25">
      <c r="B69" s="30">
        <v>28.604199999999999</v>
      </c>
      <c r="C69" s="31">
        <v>680.14</v>
      </c>
      <c r="D69" s="31" t="s">
        <v>292</v>
      </c>
      <c r="E69" s="31" t="s">
        <v>293</v>
      </c>
      <c r="F69" s="31">
        <v>2.3E-3</v>
      </c>
      <c r="G69" s="31">
        <v>2.3999999999999998E-3</v>
      </c>
      <c r="H69" s="31">
        <v>2.3E-3</v>
      </c>
      <c r="I69" s="31">
        <v>192.65</v>
      </c>
      <c r="J69" s="32">
        <v>89.25</v>
      </c>
    </row>
    <row r="70" spans="2:10" x14ac:dyDescent="0.25">
      <c r="B70" s="30">
        <v>28.885999999999999</v>
      </c>
      <c r="C70" s="31">
        <v>682.52</v>
      </c>
      <c r="D70" s="31" t="s">
        <v>140</v>
      </c>
      <c r="E70" s="31" t="s">
        <v>144</v>
      </c>
      <c r="F70" s="31">
        <v>5.6612</v>
      </c>
      <c r="G70" s="31">
        <v>5.4673999999999996</v>
      </c>
      <c r="H70" s="31">
        <v>5.6433</v>
      </c>
      <c r="I70" s="31">
        <v>197.096</v>
      </c>
      <c r="J70" s="32">
        <v>91.72</v>
      </c>
    </row>
    <row r="71" spans="2:10" x14ac:dyDescent="0.25">
      <c r="B71" s="30">
        <v>29.222899999999999</v>
      </c>
      <c r="C71" s="31">
        <v>685.33</v>
      </c>
      <c r="D71" s="31" t="s">
        <v>128</v>
      </c>
      <c r="E71" s="31" t="s">
        <v>145</v>
      </c>
      <c r="F71" s="31">
        <v>5.2686999999999999</v>
      </c>
      <c r="G71" s="31">
        <v>5.4579000000000004</v>
      </c>
      <c r="H71" s="31">
        <v>5.1463999999999999</v>
      </c>
      <c r="I71" s="31">
        <v>200.24600000000001</v>
      </c>
      <c r="J71" s="32">
        <v>93.47</v>
      </c>
    </row>
    <row r="72" spans="2:10" x14ac:dyDescent="0.25">
      <c r="B72" s="30">
        <v>29.417000000000002</v>
      </c>
      <c r="C72" s="31">
        <v>686.93</v>
      </c>
      <c r="D72" s="31" t="s">
        <v>140</v>
      </c>
      <c r="E72" s="31" t="s">
        <v>146</v>
      </c>
      <c r="F72" s="31">
        <v>0.85489999999999999</v>
      </c>
      <c r="G72" s="31">
        <v>0.82279999999999998</v>
      </c>
      <c r="H72" s="31">
        <v>0.85219999999999996</v>
      </c>
      <c r="I72" s="31">
        <v>197.36600000000001</v>
      </c>
      <c r="J72" s="32">
        <v>91.87</v>
      </c>
    </row>
    <row r="73" spans="2:10" x14ac:dyDescent="0.25">
      <c r="B73" s="30">
        <v>29.6096</v>
      </c>
      <c r="C73" s="31">
        <v>688.5</v>
      </c>
      <c r="D73" s="31" t="s">
        <v>154</v>
      </c>
      <c r="E73" s="31" t="s">
        <v>387</v>
      </c>
      <c r="F73" s="31">
        <v>9.2164999999999999</v>
      </c>
      <c r="G73" s="31">
        <v>9.6329999999999991</v>
      </c>
      <c r="H73" s="31">
        <v>7.8971</v>
      </c>
      <c r="I73" s="31">
        <v>210.63200000000001</v>
      </c>
      <c r="J73" s="32">
        <v>99.24</v>
      </c>
    </row>
    <row r="74" spans="2:10" x14ac:dyDescent="0.25">
      <c r="B74" s="30">
        <v>30.557500000000001</v>
      </c>
      <c r="C74" s="31">
        <v>696.06</v>
      </c>
      <c r="D74" s="31"/>
      <c r="E74" s="31" t="s">
        <v>110</v>
      </c>
      <c r="F74" s="31">
        <v>5.9999999999999995E-4</v>
      </c>
      <c r="G74" s="31">
        <v>5.9999999999999995E-4</v>
      </c>
      <c r="H74" s="31">
        <v>5.0000000000000001E-4</v>
      </c>
      <c r="I74" s="31">
        <v>210.63200000000001</v>
      </c>
      <c r="J74" s="32">
        <v>99.24</v>
      </c>
    </row>
    <row r="75" spans="2:10" x14ac:dyDescent="0.25">
      <c r="B75" s="30">
        <v>31.0671</v>
      </c>
      <c r="C75" s="31">
        <v>700</v>
      </c>
      <c r="D75" s="31" t="s">
        <v>147</v>
      </c>
      <c r="E75" s="31" t="s">
        <v>148</v>
      </c>
      <c r="F75" s="31">
        <v>5.0898000000000003</v>
      </c>
      <c r="G75" s="31">
        <v>5.3836000000000004</v>
      </c>
      <c r="H75" s="31">
        <v>4.9717000000000002</v>
      </c>
      <c r="I75" s="31">
        <v>209.15600000000001</v>
      </c>
      <c r="J75" s="32">
        <v>98.42</v>
      </c>
    </row>
    <row r="76" spans="2:10" x14ac:dyDescent="0.25">
      <c r="B76" s="30">
        <v>31.305299999999999</v>
      </c>
      <c r="C76" s="31">
        <v>701.73</v>
      </c>
      <c r="D76" s="31" t="s">
        <v>292</v>
      </c>
      <c r="E76" s="31" t="s">
        <v>459</v>
      </c>
      <c r="F76" s="31">
        <v>2.3999999999999998E-3</v>
      </c>
      <c r="G76" s="31">
        <v>2.5000000000000001E-3</v>
      </c>
      <c r="H76" s="31">
        <v>2.3999999999999998E-3</v>
      </c>
      <c r="I76" s="31">
        <v>204.35</v>
      </c>
      <c r="J76" s="32">
        <v>95.75</v>
      </c>
    </row>
    <row r="77" spans="2:10" x14ac:dyDescent="0.25">
      <c r="B77" s="30">
        <v>31.442499999999999</v>
      </c>
      <c r="C77" s="31">
        <v>702.73</v>
      </c>
      <c r="D77" s="31" t="s">
        <v>292</v>
      </c>
      <c r="E77" s="31" t="s">
        <v>295</v>
      </c>
      <c r="F77" s="31">
        <v>2.9999999999999997E-4</v>
      </c>
      <c r="G77" s="31">
        <v>4.0000000000000002E-4</v>
      </c>
      <c r="H77" s="31">
        <v>2.9999999999999997E-4</v>
      </c>
      <c r="I77" s="31">
        <v>208.31</v>
      </c>
      <c r="J77" s="32">
        <v>97.95</v>
      </c>
    </row>
    <row r="78" spans="2:10" x14ac:dyDescent="0.25">
      <c r="B78" s="30">
        <v>31.6753</v>
      </c>
      <c r="C78" s="31">
        <v>704.4</v>
      </c>
      <c r="D78" s="31" t="s">
        <v>292</v>
      </c>
      <c r="E78" s="31" t="s">
        <v>296</v>
      </c>
      <c r="F78" s="31">
        <v>8.0000000000000004E-4</v>
      </c>
      <c r="G78" s="31">
        <v>8.0000000000000004E-4</v>
      </c>
      <c r="H78" s="31">
        <v>8.0000000000000004E-4</v>
      </c>
      <c r="I78" s="31">
        <v>204.81800000000001</v>
      </c>
      <c r="J78" s="32">
        <v>96.01</v>
      </c>
    </row>
    <row r="79" spans="2:10" x14ac:dyDescent="0.25">
      <c r="B79" s="30">
        <v>32.113100000000003</v>
      </c>
      <c r="C79" s="31">
        <v>707.51</v>
      </c>
      <c r="D79" s="31" t="s">
        <v>292</v>
      </c>
      <c r="E79" s="31" t="s">
        <v>460</v>
      </c>
      <c r="F79" s="31">
        <v>5.0000000000000001E-4</v>
      </c>
      <c r="G79" s="31">
        <v>5.0000000000000001E-4</v>
      </c>
      <c r="H79" s="31">
        <v>5.0000000000000001E-4</v>
      </c>
      <c r="I79" s="31">
        <v>207.32</v>
      </c>
      <c r="J79" s="32">
        <v>97.4</v>
      </c>
    </row>
    <row r="80" spans="2:10" x14ac:dyDescent="0.25">
      <c r="B80" s="30">
        <v>32.365000000000002</v>
      </c>
      <c r="C80" s="31">
        <v>709.27</v>
      </c>
      <c r="D80" s="31" t="s">
        <v>292</v>
      </c>
      <c r="E80" s="31" t="s">
        <v>396</v>
      </c>
      <c r="F80" s="31">
        <v>1.8E-3</v>
      </c>
      <c r="G80" s="31">
        <v>1.8E-3</v>
      </c>
      <c r="H80" s="31">
        <v>1.8E-3</v>
      </c>
      <c r="I80" s="31">
        <v>209.13800000000001</v>
      </c>
      <c r="J80" s="32">
        <v>98.41</v>
      </c>
    </row>
    <row r="81" spans="2:10" x14ac:dyDescent="0.25">
      <c r="B81" s="30">
        <v>32.903300000000002</v>
      </c>
      <c r="C81" s="31">
        <v>712.98</v>
      </c>
      <c r="D81" s="31" t="s">
        <v>292</v>
      </c>
      <c r="E81" s="31" t="s">
        <v>297</v>
      </c>
      <c r="F81" s="31">
        <v>1.1000000000000001E-3</v>
      </c>
      <c r="G81" s="31">
        <v>1E-3</v>
      </c>
      <c r="H81" s="31">
        <v>1.1000000000000001E-3</v>
      </c>
      <c r="I81" s="31">
        <v>207.98599999999999</v>
      </c>
      <c r="J81" s="32">
        <v>97.77</v>
      </c>
    </row>
    <row r="82" spans="2:10" x14ac:dyDescent="0.25">
      <c r="B82" s="30">
        <v>33.556699999999999</v>
      </c>
      <c r="C82" s="31">
        <v>717.38</v>
      </c>
      <c r="D82" s="31" t="s">
        <v>140</v>
      </c>
      <c r="E82" s="31" t="s">
        <v>149</v>
      </c>
      <c r="F82" s="31">
        <v>0.1391</v>
      </c>
      <c r="G82" s="31">
        <v>0.13739999999999999</v>
      </c>
      <c r="H82" s="31">
        <v>0.13869999999999999</v>
      </c>
      <c r="I82" s="31">
        <v>211.154</v>
      </c>
      <c r="J82" s="32">
        <v>99.53</v>
      </c>
    </row>
    <row r="83" spans="2:10" x14ac:dyDescent="0.25">
      <c r="B83" s="30">
        <v>33.914499999999997</v>
      </c>
      <c r="C83" s="31">
        <v>719.75</v>
      </c>
      <c r="D83" s="31" t="s">
        <v>140</v>
      </c>
      <c r="E83" s="31" t="s">
        <v>150</v>
      </c>
      <c r="F83" s="31">
        <v>14.136799999999999</v>
      </c>
      <c r="G83" s="31">
        <v>13.2872</v>
      </c>
      <c r="H83" s="31">
        <v>14.0922</v>
      </c>
      <c r="I83" s="31">
        <v>213.67400000000001</v>
      </c>
      <c r="J83" s="32">
        <v>100.93</v>
      </c>
    </row>
    <row r="84" spans="2:10" ht="15.75" thickBot="1" x14ac:dyDescent="0.3">
      <c r="B84" s="33">
        <v>34.135300000000001</v>
      </c>
      <c r="C84" s="34">
        <v>721.19</v>
      </c>
      <c r="D84" s="34" t="s">
        <v>151</v>
      </c>
      <c r="E84" s="34" t="s">
        <v>152</v>
      </c>
      <c r="F84" s="34">
        <v>1.0753999999999999</v>
      </c>
      <c r="G84" s="34">
        <v>1.0394000000000001</v>
      </c>
      <c r="H84" s="34">
        <v>0.93799999999999994</v>
      </c>
      <c r="I84" s="34">
        <v>220.80199999999999</v>
      </c>
      <c r="J84" s="35">
        <v>104.89</v>
      </c>
    </row>
    <row r="98" spans="2:10" ht="15.75" thickBot="1" x14ac:dyDescent="0.3"/>
    <row r="99" spans="2:10" ht="15.75" thickBot="1" x14ac:dyDescent="0.3">
      <c r="B99" s="24" t="s">
        <v>99</v>
      </c>
      <c r="C99" s="25" t="s">
        <v>100</v>
      </c>
      <c r="D99" s="25" t="s">
        <v>101</v>
      </c>
      <c r="E99" s="25" t="s">
        <v>102</v>
      </c>
      <c r="F99" s="25" t="s">
        <v>103</v>
      </c>
      <c r="G99" s="25" t="s">
        <v>104</v>
      </c>
      <c r="H99" s="25" t="s">
        <v>105</v>
      </c>
      <c r="I99" s="25" t="s">
        <v>94</v>
      </c>
      <c r="J99" s="26" t="s">
        <v>106</v>
      </c>
    </row>
    <row r="100" spans="2:10" x14ac:dyDescent="0.25">
      <c r="B100" s="37">
        <v>34.624600000000001</v>
      </c>
      <c r="C100" s="38">
        <v>724.35</v>
      </c>
      <c r="D100" s="38"/>
      <c r="E100" s="38" t="s">
        <v>110</v>
      </c>
      <c r="F100" s="38">
        <v>8.0000000000000004E-4</v>
      </c>
      <c r="G100" s="38">
        <v>8.0000000000000004E-4</v>
      </c>
      <c r="H100" s="38">
        <v>6.9999999999999999E-4</v>
      </c>
      <c r="I100" s="38">
        <v>220.80199999999999</v>
      </c>
      <c r="J100" s="39">
        <v>104.89</v>
      </c>
    </row>
    <row r="101" spans="2:10" x14ac:dyDescent="0.25">
      <c r="B101" s="30">
        <v>34.991700000000002</v>
      </c>
      <c r="C101" s="31">
        <v>726.69</v>
      </c>
      <c r="D101" s="31"/>
      <c r="E101" s="31" t="s">
        <v>110</v>
      </c>
      <c r="F101" s="31">
        <v>2.9999999999999997E-4</v>
      </c>
      <c r="G101" s="31">
        <v>2.0000000000000001E-4</v>
      </c>
      <c r="H101" s="31">
        <v>2.0000000000000001E-4</v>
      </c>
      <c r="I101" s="31">
        <v>220.80199999999999</v>
      </c>
      <c r="J101" s="32">
        <v>104.89</v>
      </c>
    </row>
    <row r="102" spans="2:10" x14ac:dyDescent="0.25">
      <c r="B102" s="30">
        <v>35.4739</v>
      </c>
      <c r="C102" s="31">
        <v>729.71</v>
      </c>
      <c r="D102" s="31" t="s">
        <v>154</v>
      </c>
      <c r="E102" s="31" t="s">
        <v>155</v>
      </c>
      <c r="F102" s="31">
        <v>2.8485</v>
      </c>
      <c r="G102" s="31">
        <v>2.9702999999999999</v>
      </c>
      <c r="H102" s="31">
        <v>2.4407000000000001</v>
      </c>
      <c r="I102" s="31">
        <v>228.398</v>
      </c>
      <c r="J102" s="32">
        <v>109.11</v>
      </c>
    </row>
    <row r="103" spans="2:10" x14ac:dyDescent="0.25">
      <c r="B103" s="30">
        <v>35.646700000000003</v>
      </c>
      <c r="C103" s="31">
        <v>730.78</v>
      </c>
      <c r="D103" s="31" t="s">
        <v>154</v>
      </c>
      <c r="E103" s="31" t="s">
        <v>299</v>
      </c>
      <c r="F103" s="31">
        <v>2.2200000000000001E-2</v>
      </c>
      <c r="G103" s="31">
        <v>2.24E-2</v>
      </c>
      <c r="H103" s="31">
        <v>1.9E-2</v>
      </c>
      <c r="I103" s="31">
        <v>229.73</v>
      </c>
      <c r="J103" s="32">
        <v>109.85</v>
      </c>
    </row>
    <row r="104" spans="2:10" x14ac:dyDescent="0.25">
      <c r="B104" s="30">
        <v>35.761600000000001</v>
      </c>
      <c r="C104" s="31">
        <v>731.49</v>
      </c>
      <c r="D104" s="31" t="s">
        <v>154</v>
      </c>
      <c r="E104" s="31" t="s">
        <v>156</v>
      </c>
      <c r="F104" s="31">
        <v>0.55220000000000002</v>
      </c>
      <c r="G104" s="31">
        <v>0.57030000000000003</v>
      </c>
      <c r="H104" s="31">
        <v>0.47320000000000001</v>
      </c>
      <c r="I104" s="31">
        <v>228.97399999999999</v>
      </c>
      <c r="J104" s="32">
        <v>109.43</v>
      </c>
    </row>
    <row r="105" spans="2:10" x14ac:dyDescent="0.25">
      <c r="B105" s="30">
        <v>36.749499999999998</v>
      </c>
      <c r="C105" s="31">
        <v>737.47</v>
      </c>
      <c r="D105" s="31" t="s">
        <v>151</v>
      </c>
      <c r="E105" s="31" t="s">
        <v>157</v>
      </c>
      <c r="F105" s="31">
        <v>1.8640000000000001</v>
      </c>
      <c r="G105" s="31">
        <v>1.7658</v>
      </c>
      <c r="H105" s="31">
        <v>1.6258999999999999</v>
      </c>
      <c r="I105" s="31">
        <v>242.13200000000001</v>
      </c>
      <c r="J105" s="32">
        <v>116.74</v>
      </c>
    </row>
    <row r="106" spans="2:10" x14ac:dyDescent="0.25">
      <c r="B106" s="30">
        <v>36.878300000000003</v>
      </c>
      <c r="C106" s="31">
        <v>738.23</v>
      </c>
      <c r="D106" s="31" t="s">
        <v>154</v>
      </c>
      <c r="E106" s="31" t="s">
        <v>158</v>
      </c>
      <c r="F106" s="31">
        <v>8.6800000000000002E-2</v>
      </c>
      <c r="G106" s="31">
        <v>8.8400000000000006E-2</v>
      </c>
      <c r="H106" s="31">
        <v>7.4399999999999994E-2</v>
      </c>
      <c r="I106" s="31">
        <v>233.54599999999999</v>
      </c>
      <c r="J106" s="32">
        <v>111.97</v>
      </c>
    </row>
    <row r="107" spans="2:10" x14ac:dyDescent="0.25">
      <c r="B107" s="30">
        <v>38.009300000000003</v>
      </c>
      <c r="C107" s="31">
        <v>744.81</v>
      </c>
      <c r="D107" s="31" t="s">
        <v>151</v>
      </c>
      <c r="E107" s="31" t="s">
        <v>159</v>
      </c>
      <c r="F107" s="31">
        <v>2.6396000000000002</v>
      </c>
      <c r="G107" s="31">
        <v>2.4777999999999998</v>
      </c>
      <c r="H107" s="31">
        <v>2.3024</v>
      </c>
      <c r="I107" s="31">
        <v>230.738</v>
      </c>
      <c r="J107" s="32">
        <v>110.41</v>
      </c>
    </row>
    <row r="108" spans="2:10" x14ac:dyDescent="0.25">
      <c r="B108" s="30">
        <v>38.402900000000002</v>
      </c>
      <c r="C108" s="31">
        <v>747.05</v>
      </c>
      <c r="D108" s="31" t="s">
        <v>154</v>
      </c>
      <c r="E108" s="31" t="s">
        <v>160</v>
      </c>
      <c r="F108" s="31">
        <v>1.0980000000000001</v>
      </c>
      <c r="G108" s="31">
        <v>1.1044</v>
      </c>
      <c r="H108" s="31">
        <v>0.94079999999999997</v>
      </c>
      <c r="I108" s="31">
        <v>236.24600000000001</v>
      </c>
      <c r="J108" s="32">
        <v>113.47</v>
      </c>
    </row>
    <row r="109" spans="2:10" x14ac:dyDescent="0.25">
      <c r="B109" s="30">
        <v>38.685299999999998</v>
      </c>
      <c r="C109" s="31">
        <v>748.63</v>
      </c>
      <c r="D109" s="31"/>
      <c r="E109" s="31" t="s">
        <v>110</v>
      </c>
      <c r="F109" s="31">
        <v>1.0999999999999999E-2</v>
      </c>
      <c r="G109" s="31">
        <v>1.11E-2</v>
      </c>
      <c r="H109" s="31">
        <v>9.4000000000000004E-3</v>
      </c>
      <c r="I109" s="31">
        <v>236.24600000000001</v>
      </c>
      <c r="J109" s="32">
        <v>113.47</v>
      </c>
    </row>
    <row r="110" spans="2:10" x14ac:dyDescent="0.25">
      <c r="B110" s="30">
        <v>39.110999999999997</v>
      </c>
      <c r="C110" s="31">
        <v>751</v>
      </c>
      <c r="D110" s="31" t="s">
        <v>154</v>
      </c>
      <c r="E110" s="31" t="s">
        <v>300</v>
      </c>
      <c r="F110" s="31">
        <v>6.9599999999999995E-2</v>
      </c>
      <c r="G110" s="31">
        <v>6.93E-2</v>
      </c>
      <c r="H110" s="31">
        <v>5.9700000000000003E-2</v>
      </c>
      <c r="I110" s="31">
        <v>238.58600000000001</v>
      </c>
      <c r="J110" s="32">
        <v>114.77</v>
      </c>
    </row>
    <row r="111" spans="2:10" x14ac:dyDescent="0.25">
      <c r="B111" s="30">
        <v>39.597000000000001</v>
      </c>
      <c r="C111" s="31">
        <v>753.66</v>
      </c>
      <c r="D111" s="31" t="s">
        <v>161</v>
      </c>
      <c r="E111" s="31" t="s">
        <v>162</v>
      </c>
      <c r="F111" s="31">
        <v>1.8328</v>
      </c>
      <c r="G111" s="31">
        <v>1.5286999999999999</v>
      </c>
      <c r="H111" s="31">
        <v>1.9469000000000001</v>
      </c>
      <c r="I111" s="31">
        <v>231.13399999999999</v>
      </c>
      <c r="J111" s="32">
        <v>110.63</v>
      </c>
    </row>
    <row r="112" spans="2:10" x14ac:dyDescent="0.25">
      <c r="B112" s="30">
        <v>40.051900000000003</v>
      </c>
      <c r="C112" s="31">
        <v>756.12</v>
      </c>
      <c r="D112" s="31"/>
      <c r="E112" s="31" t="s">
        <v>110</v>
      </c>
      <c r="F112" s="31">
        <v>5.0000000000000001E-4</v>
      </c>
      <c r="G112" s="31">
        <v>4.0000000000000002E-4</v>
      </c>
      <c r="H112" s="31">
        <v>5.0000000000000001E-4</v>
      </c>
      <c r="I112" s="31">
        <v>231.13399999999999</v>
      </c>
      <c r="J112" s="32">
        <v>110.63</v>
      </c>
    </row>
    <row r="113" spans="2:10" x14ac:dyDescent="0.25">
      <c r="B113" s="30">
        <v>40.374000000000002</v>
      </c>
      <c r="C113" s="31">
        <v>757.84</v>
      </c>
      <c r="D113" s="31" t="s">
        <v>154</v>
      </c>
      <c r="E113" s="31" t="s">
        <v>163</v>
      </c>
      <c r="F113" s="31">
        <v>0.23100000000000001</v>
      </c>
      <c r="G113" s="31">
        <v>0.2346</v>
      </c>
      <c r="H113" s="31">
        <v>0.19789999999999999</v>
      </c>
      <c r="I113" s="31">
        <v>240.09800000000001</v>
      </c>
      <c r="J113" s="32">
        <v>115.61</v>
      </c>
    </row>
    <row r="114" spans="2:10" x14ac:dyDescent="0.25">
      <c r="B114" s="30">
        <v>40.5747</v>
      </c>
      <c r="C114" s="31">
        <v>758.9</v>
      </c>
      <c r="D114" s="31" t="s">
        <v>154</v>
      </c>
      <c r="E114" s="31" t="s">
        <v>164</v>
      </c>
      <c r="F114" s="31">
        <v>0.61329999999999996</v>
      </c>
      <c r="G114" s="31">
        <v>0.62290000000000001</v>
      </c>
      <c r="H114" s="31">
        <v>0.52549999999999997</v>
      </c>
      <c r="I114" s="31">
        <v>240.09800000000001</v>
      </c>
      <c r="J114" s="32">
        <v>115.61</v>
      </c>
    </row>
    <row r="115" spans="2:10" x14ac:dyDescent="0.25">
      <c r="B115" s="30">
        <v>41.057499999999997</v>
      </c>
      <c r="C115" s="31">
        <v>761.43</v>
      </c>
      <c r="D115" s="31"/>
      <c r="E115" s="31" t="s">
        <v>110</v>
      </c>
      <c r="F115" s="31">
        <v>5.9999999999999995E-4</v>
      </c>
      <c r="G115" s="31">
        <v>5.9999999999999995E-4</v>
      </c>
      <c r="H115" s="31">
        <v>5.0000000000000001E-4</v>
      </c>
      <c r="I115" s="31">
        <v>240.09800000000001</v>
      </c>
      <c r="J115" s="32">
        <v>115.61</v>
      </c>
    </row>
    <row r="116" spans="2:10" x14ac:dyDescent="0.25">
      <c r="B116" s="30">
        <v>41.535499999999999</v>
      </c>
      <c r="C116" s="31">
        <v>763.9</v>
      </c>
      <c r="D116" s="31" t="s">
        <v>154</v>
      </c>
      <c r="E116" s="31" t="s">
        <v>165</v>
      </c>
      <c r="F116" s="31">
        <v>0.34410000000000002</v>
      </c>
      <c r="G116" s="31">
        <v>0.35649999999999998</v>
      </c>
      <c r="H116" s="31">
        <v>0.29480000000000001</v>
      </c>
      <c r="I116" s="31">
        <v>243.77</v>
      </c>
      <c r="J116" s="32">
        <v>117.65</v>
      </c>
    </row>
    <row r="117" spans="2:10" x14ac:dyDescent="0.25">
      <c r="B117" s="30">
        <v>41.8401</v>
      </c>
      <c r="C117" s="31">
        <v>765.46</v>
      </c>
      <c r="D117" s="31" t="s">
        <v>154</v>
      </c>
      <c r="E117" s="31" t="s">
        <v>166</v>
      </c>
      <c r="F117" s="31">
        <v>0.25419999999999998</v>
      </c>
      <c r="G117" s="31">
        <v>0.26090000000000002</v>
      </c>
      <c r="H117" s="31">
        <v>0.21779999999999999</v>
      </c>
      <c r="I117" s="31">
        <v>243.87799999999999</v>
      </c>
      <c r="J117" s="32">
        <v>117.71</v>
      </c>
    </row>
    <row r="118" spans="2:10" x14ac:dyDescent="0.25">
      <c r="B118" s="30">
        <v>42.088099999999997</v>
      </c>
      <c r="C118" s="31">
        <v>766.72</v>
      </c>
      <c r="D118" s="31" t="s">
        <v>154</v>
      </c>
      <c r="E118" s="31" t="s">
        <v>167</v>
      </c>
      <c r="F118" s="31">
        <v>3.9699999999999999E-2</v>
      </c>
      <c r="G118" s="31">
        <v>4.0300000000000002E-2</v>
      </c>
      <c r="H118" s="31">
        <v>3.4000000000000002E-2</v>
      </c>
      <c r="I118" s="31">
        <v>240.09800000000001</v>
      </c>
      <c r="J118" s="32">
        <v>115.61</v>
      </c>
    </row>
    <row r="119" spans="2:10" x14ac:dyDescent="0.25">
      <c r="B119" s="30">
        <v>42.194200000000002</v>
      </c>
      <c r="C119" s="31">
        <v>767.26</v>
      </c>
      <c r="D119" s="31" t="s">
        <v>154</v>
      </c>
      <c r="E119" s="31" t="s">
        <v>301</v>
      </c>
      <c r="F119" s="31">
        <v>6.4500000000000002E-2</v>
      </c>
      <c r="G119" s="31">
        <v>6.4899999999999999E-2</v>
      </c>
      <c r="H119" s="31">
        <v>5.5300000000000002E-2</v>
      </c>
      <c r="I119" s="31">
        <v>243.91399999999999</v>
      </c>
      <c r="J119" s="32">
        <v>117.73</v>
      </c>
    </row>
    <row r="120" spans="2:10" x14ac:dyDescent="0.25">
      <c r="B120" s="30">
        <v>42.748600000000003</v>
      </c>
      <c r="C120" s="31">
        <v>770.03</v>
      </c>
      <c r="D120" s="31" t="s">
        <v>151</v>
      </c>
      <c r="E120" s="31" t="s">
        <v>168</v>
      </c>
      <c r="F120" s="31">
        <v>5.1400000000000001E-2</v>
      </c>
      <c r="G120" s="31">
        <v>4.8800000000000003E-2</v>
      </c>
      <c r="H120" s="31">
        <v>4.48E-2</v>
      </c>
      <c r="I120" s="31">
        <v>242.16800000000001</v>
      </c>
      <c r="J120" s="32">
        <v>116.76</v>
      </c>
    </row>
    <row r="121" spans="2:10" x14ac:dyDescent="0.25">
      <c r="B121" s="30">
        <v>42.777900000000002</v>
      </c>
      <c r="C121" s="31">
        <v>770.17</v>
      </c>
      <c r="D121" s="31"/>
      <c r="E121" s="31" t="s">
        <v>110</v>
      </c>
      <c r="F121" s="31">
        <v>5.7200000000000001E-2</v>
      </c>
      <c r="G121" s="31">
        <v>5.4199999999999998E-2</v>
      </c>
      <c r="H121" s="31">
        <v>4.9799999999999997E-2</v>
      </c>
      <c r="I121" s="31">
        <v>242.16800000000001</v>
      </c>
      <c r="J121" s="32">
        <v>116.76</v>
      </c>
    </row>
    <row r="122" spans="2:10" x14ac:dyDescent="0.25">
      <c r="B122" s="30">
        <v>43.096400000000003</v>
      </c>
      <c r="C122" s="31">
        <v>771.75</v>
      </c>
      <c r="D122" s="31" t="s">
        <v>154</v>
      </c>
      <c r="E122" s="31" t="s">
        <v>169</v>
      </c>
      <c r="F122" s="31">
        <v>0.22009999999999999</v>
      </c>
      <c r="G122" s="31">
        <v>0.22550000000000001</v>
      </c>
      <c r="H122" s="31">
        <v>0.18859999999999999</v>
      </c>
      <c r="I122" s="31">
        <v>246.07400000000001</v>
      </c>
      <c r="J122" s="32">
        <v>118.93</v>
      </c>
    </row>
    <row r="123" spans="2:10" x14ac:dyDescent="0.25">
      <c r="B123" s="30">
        <v>43.314999999999998</v>
      </c>
      <c r="C123" s="31">
        <v>772.82</v>
      </c>
      <c r="D123" s="31"/>
      <c r="E123" s="31" t="s">
        <v>110</v>
      </c>
      <c r="F123" s="31">
        <v>8.4400000000000003E-2</v>
      </c>
      <c r="G123" s="31">
        <v>8.6499999999999994E-2</v>
      </c>
      <c r="H123" s="31">
        <v>7.2300000000000003E-2</v>
      </c>
      <c r="I123" s="31">
        <v>246.07400000000001</v>
      </c>
      <c r="J123" s="32">
        <v>118.93</v>
      </c>
    </row>
    <row r="124" spans="2:10" x14ac:dyDescent="0.25">
      <c r="B124" s="30">
        <v>43.336799999999997</v>
      </c>
      <c r="C124" s="31">
        <v>772.93</v>
      </c>
      <c r="D124" s="31"/>
      <c r="E124" s="31" t="s">
        <v>110</v>
      </c>
      <c r="F124" s="31">
        <v>2.9399999999999999E-2</v>
      </c>
      <c r="G124" s="31">
        <v>3.0200000000000001E-2</v>
      </c>
      <c r="H124" s="31">
        <v>2.52E-2</v>
      </c>
      <c r="I124" s="31">
        <v>246.07400000000001</v>
      </c>
      <c r="J124" s="32">
        <v>118.93</v>
      </c>
    </row>
    <row r="125" spans="2:10" x14ac:dyDescent="0.25">
      <c r="B125" s="30">
        <v>43.4938</v>
      </c>
      <c r="C125" s="31">
        <v>773.69</v>
      </c>
      <c r="D125" s="31" t="s">
        <v>151</v>
      </c>
      <c r="E125" s="31" t="s">
        <v>170</v>
      </c>
      <c r="F125" s="31">
        <v>0.86909999999999998</v>
      </c>
      <c r="G125" s="31">
        <v>0.81579999999999997</v>
      </c>
      <c r="H125" s="31">
        <v>0.75800000000000001</v>
      </c>
      <c r="I125" s="31">
        <v>243.5</v>
      </c>
      <c r="J125" s="32">
        <v>117.5</v>
      </c>
    </row>
    <row r="126" spans="2:10" x14ac:dyDescent="0.25">
      <c r="B126" s="30">
        <v>43.6402</v>
      </c>
      <c r="C126" s="31">
        <v>774.4</v>
      </c>
      <c r="D126" s="31" t="s">
        <v>154</v>
      </c>
      <c r="E126" s="31" t="s">
        <v>302</v>
      </c>
      <c r="F126" s="31">
        <v>0.23369999999999999</v>
      </c>
      <c r="G126" s="31">
        <v>0.23680000000000001</v>
      </c>
      <c r="H126" s="31">
        <v>0.20019999999999999</v>
      </c>
      <c r="I126" s="31">
        <v>245.37200000000001</v>
      </c>
      <c r="J126" s="32">
        <v>118.54</v>
      </c>
    </row>
    <row r="127" spans="2:10" x14ac:dyDescent="0.25">
      <c r="B127" s="30">
        <v>43.888300000000001</v>
      </c>
      <c r="C127" s="31">
        <v>775.6</v>
      </c>
      <c r="D127" s="31" t="s">
        <v>151</v>
      </c>
      <c r="E127" s="31" t="s">
        <v>171</v>
      </c>
      <c r="F127" s="31">
        <v>0.36320000000000002</v>
      </c>
      <c r="G127" s="31">
        <v>0.34449999999999997</v>
      </c>
      <c r="H127" s="31">
        <v>0.31680000000000003</v>
      </c>
      <c r="I127" s="31">
        <v>246.84800000000001</v>
      </c>
      <c r="J127" s="32">
        <v>119.36</v>
      </c>
    </row>
    <row r="128" spans="2:10" x14ac:dyDescent="0.25">
      <c r="B128" s="30">
        <v>45.076300000000003</v>
      </c>
      <c r="C128" s="31">
        <v>781.23</v>
      </c>
      <c r="D128" s="31" t="s">
        <v>151</v>
      </c>
      <c r="E128" s="31" t="s">
        <v>172</v>
      </c>
      <c r="F128" s="31">
        <v>0.1908</v>
      </c>
      <c r="G128" s="31">
        <v>0.1767</v>
      </c>
      <c r="H128" s="31">
        <v>0.16639999999999999</v>
      </c>
      <c r="I128" s="31">
        <v>247.19</v>
      </c>
      <c r="J128" s="32">
        <v>119.55</v>
      </c>
    </row>
    <row r="129" spans="2:10" x14ac:dyDescent="0.25">
      <c r="B129" s="30">
        <v>45.383299999999998</v>
      </c>
      <c r="C129" s="31">
        <v>782.65</v>
      </c>
      <c r="D129" s="31" t="s">
        <v>173</v>
      </c>
      <c r="E129" s="31" t="s">
        <v>174</v>
      </c>
      <c r="F129" s="31">
        <v>3.8999999999999998E-3</v>
      </c>
      <c r="G129" s="31">
        <v>4.0000000000000001E-3</v>
      </c>
      <c r="H129" s="31">
        <v>3.0000000000000001E-3</v>
      </c>
      <c r="I129" s="31">
        <v>255.36199999999999</v>
      </c>
      <c r="J129" s="32">
        <v>124.09</v>
      </c>
    </row>
    <row r="130" spans="2:10" ht="15.75" thickBot="1" x14ac:dyDescent="0.3">
      <c r="B130" s="33">
        <v>45.862499999999997</v>
      </c>
      <c r="C130" s="34">
        <v>784.86</v>
      </c>
      <c r="D130" s="34" t="s">
        <v>151</v>
      </c>
      <c r="E130" s="34" t="s">
        <v>175</v>
      </c>
      <c r="F130" s="34">
        <v>0.19450000000000001</v>
      </c>
      <c r="G130" s="34">
        <v>0.18340000000000001</v>
      </c>
      <c r="H130" s="34">
        <v>0.16969999999999999</v>
      </c>
      <c r="I130" s="34">
        <v>249.98</v>
      </c>
      <c r="J130" s="35">
        <v>121.1</v>
      </c>
    </row>
    <row r="144" spans="2:10" ht="15.75" thickBot="1" x14ac:dyDescent="0.3"/>
    <row r="145" spans="2:10" ht="15.75" thickBot="1" x14ac:dyDescent="0.3">
      <c r="B145" s="24" t="s">
        <v>99</v>
      </c>
      <c r="C145" s="25" t="s">
        <v>100</v>
      </c>
      <c r="D145" s="25" t="s">
        <v>101</v>
      </c>
      <c r="E145" s="25" t="s">
        <v>102</v>
      </c>
      <c r="F145" s="25" t="s">
        <v>103</v>
      </c>
      <c r="G145" s="25" t="s">
        <v>104</v>
      </c>
      <c r="H145" s="25" t="s">
        <v>105</v>
      </c>
      <c r="I145" s="25" t="s">
        <v>94</v>
      </c>
      <c r="J145" s="26" t="s">
        <v>106</v>
      </c>
    </row>
    <row r="146" spans="2:10" x14ac:dyDescent="0.25">
      <c r="B146" s="37">
        <v>46.3598</v>
      </c>
      <c r="C146" s="38">
        <v>787.11</v>
      </c>
      <c r="D146" s="38" t="s">
        <v>151</v>
      </c>
      <c r="E146" s="38" t="s">
        <v>176</v>
      </c>
      <c r="F146" s="38">
        <v>0.16209999999999999</v>
      </c>
      <c r="G146" s="38">
        <v>0.15290000000000001</v>
      </c>
      <c r="H146" s="38">
        <v>0.1414</v>
      </c>
      <c r="I146" s="38">
        <v>249.98</v>
      </c>
      <c r="J146" s="39">
        <v>121.1</v>
      </c>
    </row>
    <row r="147" spans="2:10" x14ac:dyDescent="0.25">
      <c r="B147" s="30">
        <v>46.6751</v>
      </c>
      <c r="C147" s="31">
        <v>788.53</v>
      </c>
      <c r="D147" s="31" t="s">
        <v>151</v>
      </c>
      <c r="E147" s="31" t="s">
        <v>177</v>
      </c>
      <c r="F147" s="31">
        <v>0.47910000000000003</v>
      </c>
      <c r="G147" s="31">
        <v>0.45050000000000001</v>
      </c>
      <c r="H147" s="31">
        <v>0.41789999999999999</v>
      </c>
      <c r="I147" s="31">
        <v>250.16</v>
      </c>
      <c r="J147" s="32">
        <v>121.2</v>
      </c>
    </row>
    <row r="148" spans="2:10" x14ac:dyDescent="0.25">
      <c r="B148" s="30">
        <v>47.213200000000001</v>
      </c>
      <c r="C148" s="31">
        <v>790.92</v>
      </c>
      <c r="D148" s="31" t="s">
        <v>151</v>
      </c>
      <c r="E148" s="31" t="s">
        <v>178</v>
      </c>
      <c r="F148" s="31">
        <v>2.0199999999999999E-2</v>
      </c>
      <c r="G148" s="31">
        <v>1.8700000000000001E-2</v>
      </c>
      <c r="H148" s="31">
        <v>1.7600000000000001E-2</v>
      </c>
      <c r="I148" s="31">
        <v>250.75399999999999</v>
      </c>
      <c r="J148" s="32">
        <v>121.53</v>
      </c>
    </row>
    <row r="149" spans="2:10" x14ac:dyDescent="0.25">
      <c r="B149" s="30">
        <v>47.834200000000003</v>
      </c>
      <c r="C149" s="31">
        <v>793.65</v>
      </c>
      <c r="D149" s="31" t="s">
        <v>151</v>
      </c>
      <c r="E149" s="31" t="s">
        <v>179</v>
      </c>
      <c r="F149" s="31">
        <v>0.36820000000000003</v>
      </c>
      <c r="G149" s="31">
        <v>0.34320000000000001</v>
      </c>
      <c r="H149" s="31">
        <v>0.32119999999999999</v>
      </c>
      <c r="I149" s="31">
        <v>254.17400000000001</v>
      </c>
      <c r="J149" s="32">
        <v>123.43</v>
      </c>
    </row>
    <row r="150" spans="2:10" x14ac:dyDescent="0.25">
      <c r="B150" s="30">
        <v>49.319200000000002</v>
      </c>
      <c r="C150" s="31">
        <v>800</v>
      </c>
      <c r="D150" s="31" t="s">
        <v>180</v>
      </c>
      <c r="E150" s="31" t="s">
        <v>181</v>
      </c>
      <c r="F150" s="31">
        <v>0.14069999999999999</v>
      </c>
      <c r="G150" s="31">
        <v>0.14480000000000001</v>
      </c>
      <c r="H150" s="31">
        <v>0.1206</v>
      </c>
      <c r="I150" s="31">
        <v>258.22399999999999</v>
      </c>
      <c r="J150" s="32">
        <v>125.68</v>
      </c>
    </row>
    <row r="151" spans="2:10" x14ac:dyDescent="0.25">
      <c r="B151" s="30">
        <v>49.670299999999997</v>
      </c>
      <c r="C151" s="31">
        <v>801.36</v>
      </c>
      <c r="D151" s="31" t="s">
        <v>151</v>
      </c>
      <c r="E151" s="31" t="s">
        <v>303</v>
      </c>
      <c r="F151" s="31">
        <v>0.1133</v>
      </c>
      <c r="G151" s="31">
        <v>0.1047</v>
      </c>
      <c r="H151" s="31">
        <v>9.8799999999999999E-2</v>
      </c>
      <c r="I151" s="31">
        <v>255.79400000000001</v>
      </c>
      <c r="J151" s="32">
        <v>124.33</v>
      </c>
    </row>
    <row r="152" spans="2:10" x14ac:dyDescent="0.25">
      <c r="B152" s="30">
        <v>51.0458</v>
      </c>
      <c r="C152" s="31">
        <v>806.61</v>
      </c>
      <c r="D152" s="31" t="s">
        <v>173</v>
      </c>
      <c r="E152" s="31" t="s">
        <v>202</v>
      </c>
      <c r="F152" s="31">
        <v>1.8E-3</v>
      </c>
      <c r="G152" s="31">
        <v>1.8E-3</v>
      </c>
      <c r="H152" s="31">
        <v>1.4E-3</v>
      </c>
      <c r="I152" s="31">
        <v>32</v>
      </c>
      <c r="J152" s="32">
        <v>0</v>
      </c>
    </row>
    <row r="153" spans="2:10" x14ac:dyDescent="0.25">
      <c r="B153" s="30">
        <v>51.419199999999996</v>
      </c>
      <c r="C153" s="31">
        <v>808</v>
      </c>
      <c r="D153" s="31" t="s">
        <v>151</v>
      </c>
      <c r="E153" s="31" t="s">
        <v>182</v>
      </c>
      <c r="F153" s="31">
        <v>4.36E-2</v>
      </c>
      <c r="G153" s="31">
        <v>4.0599999999999997E-2</v>
      </c>
      <c r="H153" s="31">
        <v>3.7999999999999999E-2</v>
      </c>
      <c r="I153" s="31">
        <v>259.57400000000001</v>
      </c>
      <c r="J153" s="32">
        <v>126.43</v>
      </c>
    </row>
    <row r="154" spans="2:10" x14ac:dyDescent="0.25">
      <c r="B154" s="30">
        <v>52.427100000000003</v>
      </c>
      <c r="C154" s="31">
        <v>811.71</v>
      </c>
      <c r="D154" s="31"/>
      <c r="E154" s="31" t="s">
        <v>110</v>
      </c>
      <c r="F154" s="31">
        <v>2.8E-3</v>
      </c>
      <c r="G154" s="31">
        <v>2.5999999999999999E-3</v>
      </c>
      <c r="H154" s="31">
        <v>2.3999999999999998E-3</v>
      </c>
      <c r="I154" s="31">
        <v>259.57400000000001</v>
      </c>
      <c r="J154" s="32">
        <v>126.43</v>
      </c>
    </row>
    <row r="155" spans="2:10" x14ac:dyDescent="0.25">
      <c r="B155" s="30">
        <v>53.086799999999997</v>
      </c>
      <c r="C155" s="31">
        <v>814.1</v>
      </c>
      <c r="D155" s="31" t="s">
        <v>173</v>
      </c>
      <c r="E155" s="31" t="s">
        <v>184</v>
      </c>
      <c r="F155" s="31">
        <v>9.7000000000000003E-3</v>
      </c>
      <c r="G155" s="31">
        <v>9.4999999999999998E-3</v>
      </c>
      <c r="H155" s="31">
        <v>7.4000000000000003E-3</v>
      </c>
      <c r="I155" s="31">
        <v>271.45400000000001</v>
      </c>
      <c r="J155" s="32">
        <v>133.03</v>
      </c>
    </row>
    <row r="156" spans="2:10" x14ac:dyDescent="0.25">
      <c r="B156" s="30">
        <v>53.687899999999999</v>
      </c>
      <c r="C156" s="31">
        <v>816.24</v>
      </c>
      <c r="D156" s="31" t="s">
        <v>173</v>
      </c>
      <c r="E156" s="31" t="s">
        <v>185</v>
      </c>
      <c r="F156" s="31">
        <v>3.3E-3</v>
      </c>
      <c r="G156" s="31">
        <v>3.2000000000000002E-3</v>
      </c>
      <c r="H156" s="31">
        <v>2.5000000000000001E-3</v>
      </c>
      <c r="I156" s="31">
        <v>282.30799999999999</v>
      </c>
      <c r="J156" s="32">
        <v>139.06</v>
      </c>
    </row>
    <row r="157" spans="2:10" x14ac:dyDescent="0.25">
      <c r="B157" s="30">
        <v>54.406399999999998</v>
      </c>
      <c r="C157" s="31">
        <v>818.77</v>
      </c>
      <c r="D157" s="31" t="s">
        <v>151</v>
      </c>
      <c r="E157" s="31" t="s">
        <v>183</v>
      </c>
      <c r="F157" s="31">
        <v>1.72E-2</v>
      </c>
      <c r="G157" s="31">
        <v>1.6E-2</v>
      </c>
      <c r="H157" s="31">
        <v>1.4999999999999999E-2</v>
      </c>
      <c r="I157" s="31">
        <v>282.30799999999999</v>
      </c>
      <c r="J157" s="32">
        <v>139.06</v>
      </c>
    </row>
    <row r="158" spans="2:10" x14ac:dyDescent="0.25">
      <c r="B158" s="30">
        <v>54.756399999999999</v>
      </c>
      <c r="C158" s="31">
        <v>819.99</v>
      </c>
      <c r="D158" s="31" t="s">
        <v>151</v>
      </c>
      <c r="E158" s="31" t="s">
        <v>186</v>
      </c>
      <c r="F158" s="31">
        <v>8.9999999999999998E-4</v>
      </c>
      <c r="G158" s="31">
        <v>8.0000000000000004E-4</v>
      </c>
      <c r="H158" s="31">
        <v>8.0000000000000004E-4</v>
      </c>
      <c r="I158" s="31">
        <v>282.30799999999999</v>
      </c>
      <c r="J158" s="32">
        <v>139.06</v>
      </c>
    </row>
    <row r="159" spans="2:10" x14ac:dyDescent="0.25">
      <c r="B159" s="30">
        <v>56.044199999999996</v>
      </c>
      <c r="C159" s="31">
        <v>824.39</v>
      </c>
      <c r="D159" s="31" t="s">
        <v>173</v>
      </c>
      <c r="E159" s="31" t="s">
        <v>304</v>
      </c>
      <c r="F159" s="31">
        <v>8.6E-3</v>
      </c>
      <c r="G159" s="31">
        <v>8.6999999999999994E-3</v>
      </c>
      <c r="H159" s="31">
        <v>6.6E-3</v>
      </c>
      <c r="I159" s="31">
        <v>268.43</v>
      </c>
      <c r="J159" s="32">
        <v>131.35</v>
      </c>
    </row>
    <row r="160" spans="2:10" x14ac:dyDescent="0.25">
      <c r="B160" s="30">
        <v>56.176900000000003</v>
      </c>
      <c r="C160" s="31">
        <v>824.84</v>
      </c>
      <c r="D160" s="31" t="s">
        <v>173</v>
      </c>
      <c r="E160" s="31" t="s">
        <v>188</v>
      </c>
      <c r="F160" s="31">
        <v>2.7900000000000001E-2</v>
      </c>
      <c r="G160" s="31">
        <v>2.8400000000000002E-2</v>
      </c>
      <c r="H160" s="31">
        <v>2.1299999999999999E-2</v>
      </c>
      <c r="I160" s="31">
        <v>270.86</v>
      </c>
      <c r="J160" s="32">
        <v>132.69999999999999</v>
      </c>
    </row>
    <row r="161" spans="2:10" x14ac:dyDescent="0.25">
      <c r="B161" s="30">
        <v>56.891500000000001</v>
      </c>
      <c r="C161" s="31">
        <v>827.22</v>
      </c>
      <c r="D161" s="31" t="s">
        <v>151</v>
      </c>
      <c r="E161" s="31" t="s">
        <v>187</v>
      </c>
      <c r="F161" s="31">
        <v>2E-3</v>
      </c>
      <c r="G161" s="31">
        <v>1.8E-3</v>
      </c>
      <c r="H161" s="31">
        <v>1.8E-3</v>
      </c>
      <c r="I161" s="31">
        <v>265.53199999999998</v>
      </c>
      <c r="J161" s="32">
        <v>129.74</v>
      </c>
    </row>
    <row r="162" spans="2:10" x14ac:dyDescent="0.25">
      <c r="B162" s="30">
        <v>57.775799999999997</v>
      </c>
      <c r="C162" s="31">
        <v>830.13</v>
      </c>
      <c r="D162" s="31" t="s">
        <v>189</v>
      </c>
      <c r="E162" s="31" t="s">
        <v>190</v>
      </c>
      <c r="F162" s="31">
        <v>0.1273</v>
      </c>
      <c r="G162" s="31">
        <v>0.1192</v>
      </c>
      <c r="H162" s="31">
        <v>9.8699999999999996E-2</v>
      </c>
      <c r="I162" s="31">
        <v>275</v>
      </c>
      <c r="J162" s="32">
        <v>135</v>
      </c>
    </row>
    <row r="163" spans="2:10" x14ac:dyDescent="0.25">
      <c r="B163" s="30">
        <v>58.081699999999998</v>
      </c>
      <c r="C163" s="31">
        <v>831.13</v>
      </c>
      <c r="D163" s="31" t="s">
        <v>173</v>
      </c>
      <c r="E163" s="31" t="s">
        <v>191</v>
      </c>
      <c r="F163" s="31">
        <v>8.8999999999999999E-3</v>
      </c>
      <c r="G163" s="31">
        <v>8.9999999999999993E-3</v>
      </c>
      <c r="H163" s="31">
        <v>6.7999999999999996E-3</v>
      </c>
      <c r="I163" s="31">
        <v>271.22000000000003</v>
      </c>
      <c r="J163" s="32">
        <v>132.9</v>
      </c>
    </row>
    <row r="164" spans="2:10" x14ac:dyDescent="0.25">
      <c r="B164" s="30">
        <v>58.743099999999998</v>
      </c>
      <c r="C164" s="31">
        <v>833.26</v>
      </c>
      <c r="D164" s="31" t="s">
        <v>173</v>
      </c>
      <c r="E164" s="31" t="s">
        <v>192</v>
      </c>
      <c r="F164" s="31">
        <v>2.5999999999999999E-3</v>
      </c>
      <c r="G164" s="31">
        <v>2.5999999999999999E-3</v>
      </c>
      <c r="H164" s="31">
        <v>2E-3</v>
      </c>
      <c r="I164" s="31">
        <v>271.22000000000003</v>
      </c>
      <c r="J164" s="32">
        <v>132.9</v>
      </c>
    </row>
    <row r="165" spans="2:10" x14ac:dyDescent="0.25">
      <c r="B165" s="30">
        <v>59.3797</v>
      </c>
      <c r="C165" s="31">
        <v>835.28</v>
      </c>
      <c r="D165" s="31" t="s">
        <v>173</v>
      </c>
      <c r="E165" s="31" t="s">
        <v>193</v>
      </c>
      <c r="F165" s="31">
        <v>8.0299999999999996E-2</v>
      </c>
      <c r="G165" s="31">
        <v>8.1199999999999994E-2</v>
      </c>
      <c r="H165" s="31">
        <v>6.13E-2</v>
      </c>
      <c r="I165" s="31">
        <v>271.22000000000003</v>
      </c>
      <c r="J165" s="32">
        <v>132.9</v>
      </c>
    </row>
    <row r="166" spans="2:10" x14ac:dyDescent="0.25">
      <c r="B166" s="30">
        <v>60.270800000000001</v>
      </c>
      <c r="C166" s="31">
        <v>838.08</v>
      </c>
      <c r="D166" s="31" t="s">
        <v>173</v>
      </c>
      <c r="E166" s="31" t="s">
        <v>194</v>
      </c>
      <c r="F166" s="31">
        <v>9.7000000000000003E-3</v>
      </c>
      <c r="G166" s="31">
        <v>9.7999999999999997E-3</v>
      </c>
      <c r="H166" s="31">
        <v>7.4000000000000003E-3</v>
      </c>
      <c r="I166" s="31">
        <v>276.8</v>
      </c>
      <c r="J166" s="32">
        <v>136</v>
      </c>
    </row>
    <row r="167" spans="2:10" x14ac:dyDescent="0.25">
      <c r="B167" s="30">
        <v>61.160800000000002</v>
      </c>
      <c r="C167" s="31">
        <v>840.82</v>
      </c>
      <c r="D167" s="31" t="s">
        <v>173</v>
      </c>
      <c r="E167" s="31" t="s">
        <v>306</v>
      </c>
      <c r="F167" s="31">
        <v>3.3999999999999998E-3</v>
      </c>
      <c r="G167" s="31">
        <v>3.5000000000000001E-3</v>
      </c>
      <c r="H167" s="31">
        <v>2.5999999999999999E-3</v>
      </c>
      <c r="I167" s="31">
        <v>275.39600000000002</v>
      </c>
      <c r="J167" s="32">
        <v>135.22</v>
      </c>
    </row>
    <row r="168" spans="2:10" x14ac:dyDescent="0.25">
      <c r="B168" s="30">
        <v>61.594200000000001</v>
      </c>
      <c r="C168" s="31">
        <v>842.14</v>
      </c>
      <c r="D168" s="31" t="s">
        <v>189</v>
      </c>
      <c r="E168" s="31" t="s">
        <v>197</v>
      </c>
      <c r="F168" s="31">
        <v>4.4000000000000003E-3</v>
      </c>
      <c r="G168" s="31">
        <v>4.0000000000000001E-3</v>
      </c>
      <c r="H168" s="31">
        <v>3.3999999999999998E-3</v>
      </c>
      <c r="I168" s="31">
        <v>295.86200000000002</v>
      </c>
      <c r="J168" s="32">
        <v>146.59</v>
      </c>
    </row>
    <row r="169" spans="2:10" x14ac:dyDescent="0.25">
      <c r="B169" s="30">
        <v>62.182099999999998</v>
      </c>
      <c r="C169" s="31">
        <v>843.91</v>
      </c>
      <c r="D169" s="31" t="s">
        <v>189</v>
      </c>
      <c r="E169" s="31" t="s">
        <v>198</v>
      </c>
      <c r="F169" s="31">
        <v>2.3999999999999998E-3</v>
      </c>
      <c r="G169" s="31">
        <v>2.2000000000000001E-3</v>
      </c>
      <c r="H169" s="31">
        <v>1.8E-3</v>
      </c>
      <c r="I169" s="31">
        <v>32</v>
      </c>
      <c r="J169" s="32">
        <v>0</v>
      </c>
    </row>
    <row r="170" spans="2:10" x14ac:dyDescent="0.25">
      <c r="B170" s="30">
        <v>63.619199999999999</v>
      </c>
      <c r="C170" s="31">
        <v>848.17</v>
      </c>
      <c r="D170" s="31"/>
      <c r="E170" s="31" t="s">
        <v>110</v>
      </c>
      <c r="F170" s="31">
        <v>4.7999999999999996E-3</v>
      </c>
      <c r="G170" s="31">
        <v>4.4999999999999997E-3</v>
      </c>
      <c r="H170" s="31">
        <v>3.7000000000000002E-3</v>
      </c>
      <c r="I170" s="31">
        <v>32</v>
      </c>
      <c r="J170" s="32">
        <v>0</v>
      </c>
    </row>
    <row r="171" spans="2:10" x14ac:dyDescent="0.25">
      <c r="B171" s="30">
        <v>64.158299999999997</v>
      </c>
      <c r="C171" s="31">
        <v>849.74</v>
      </c>
      <c r="D171" s="31" t="s">
        <v>151</v>
      </c>
      <c r="E171" s="31" t="s">
        <v>307</v>
      </c>
      <c r="F171" s="31">
        <v>1.2800000000000001E-2</v>
      </c>
      <c r="G171" s="31">
        <v>1.1900000000000001E-2</v>
      </c>
      <c r="H171" s="31">
        <v>1.12E-2</v>
      </c>
      <c r="I171" s="31">
        <v>32</v>
      </c>
      <c r="J171" s="32">
        <v>0</v>
      </c>
    </row>
    <row r="172" spans="2:10" x14ac:dyDescent="0.25">
      <c r="B172" s="30">
        <v>64.593299999999999</v>
      </c>
      <c r="C172" s="31">
        <v>851</v>
      </c>
      <c r="D172" s="31" t="s">
        <v>199</v>
      </c>
      <c r="E172" s="31" t="s">
        <v>200</v>
      </c>
      <c r="F172" s="31">
        <v>5.0299999999999997E-2</v>
      </c>
      <c r="G172" s="31">
        <v>4.19E-2</v>
      </c>
      <c r="H172" s="31">
        <v>4.6399999999999997E-2</v>
      </c>
      <c r="I172" s="31">
        <v>277.16000000000003</v>
      </c>
      <c r="J172" s="32">
        <v>136.19999999999999</v>
      </c>
    </row>
    <row r="173" spans="2:10" x14ac:dyDescent="0.25">
      <c r="B173" s="30">
        <v>65.698099999999997</v>
      </c>
      <c r="C173" s="31">
        <v>854.15</v>
      </c>
      <c r="D173" s="31" t="s">
        <v>189</v>
      </c>
      <c r="E173" s="31" t="s">
        <v>201</v>
      </c>
      <c r="F173" s="31">
        <v>2.2000000000000001E-3</v>
      </c>
      <c r="G173" s="31">
        <v>2E-3</v>
      </c>
      <c r="H173" s="31">
        <v>1.6999999999999999E-3</v>
      </c>
      <c r="I173" s="31">
        <v>32</v>
      </c>
      <c r="J173" s="32">
        <v>0</v>
      </c>
    </row>
    <row r="174" spans="2:10" x14ac:dyDescent="0.25">
      <c r="B174" s="30">
        <v>67.945800000000006</v>
      </c>
      <c r="C174" s="31">
        <v>860.38</v>
      </c>
      <c r="D174" s="31" t="s">
        <v>199</v>
      </c>
      <c r="E174" s="31" t="s">
        <v>203</v>
      </c>
      <c r="F174" s="31">
        <v>2.69E-2</v>
      </c>
      <c r="G174" s="31">
        <v>2.2499999999999999E-2</v>
      </c>
      <c r="H174" s="31">
        <v>2.4799999999999999E-2</v>
      </c>
      <c r="I174" s="31">
        <v>282.416</v>
      </c>
      <c r="J174" s="32">
        <v>139.12</v>
      </c>
    </row>
    <row r="175" spans="2:10" x14ac:dyDescent="0.25">
      <c r="B175" s="30">
        <v>68.348699999999994</v>
      </c>
      <c r="C175" s="31">
        <v>861.47</v>
      </c>
      <c r="D175" s="31" t="s">
        <v>199</v>
      </c>
      <c r="E175" s="31" t="s">
        <v>204</v>
      </c>
      <c r="F175" s="31">
        <v>8.6999999999999994E-3</v>
      </c>
      <c r="G175" s="31">
        <v>7.3000000000000001E-3</v>
      </c>
      <c r="H175" s="31">
        <v>8.0000000000000002E-3</v>
      </c>
      <c r="I175" s="31">
        <v>281.048</v>
      </c>
      <c r="J175" s="32">
        <v>138.36000000000001</v>
      </c>
    </row>
    <row r="176" spans="2:10" x14ac:dyDescent="0.25">
      <c r="B176" s="30">
        <v>69.435000000000002</v>
      </c>
      <c r="C176" s="31">
        <v>864.38</v>
      </c>
      <c r="D176" s="31" t="s">
        <v>173</v>
      </c>
      <c r="E176" s="31" t="s">
        <v>206</v>
      </c>
      <c r="F176" s="31">
        <v>4.7999999999999996E-3</v>
      </c>
      <c r="G176" s="31">
        <v>4.7000000000000002E-3</v>
      </c>
      <c r="H176" s="31">
        <v>3.7000000000000002E-3</v>
      </c>
      <c r="I176" s="31">
        <v>285.08</v>
      </c>
      <c r="J176" s="32">
        <v>140.6</v>
      </c>
    </row>
    <row r="177" spans="2:10" x14ac:dyDescent="0.25">
      <c r="B177" s="27">
        <v>72.846500000000006</v>
      </c>
      <c r="C177" s="28">
        <v>873.2</v>
      </c>
      <c r="D177" s="28" t="s">
        <v>189</v>
      </c>
      <c r="E177" s="28" t="s">
        <v>211</v>
      </c>
      <c r="F177" s="28">
        <v>1.5E-3</v>
      </c>
      <c r="G177" s="28">
        <v>1.5E-3</v>
      </c>
      <c r="H177" s="28">
        <v>1.1999999999999999E-3</v>
      </c>
      <c r="I177" s="28">
        <v>304.16000000000003</v>
      </c>
      <c r="J177" s="29">
        <v>151.19999999999999</v>
      </c>
    </row>
    <row r="178" spans="2:10" x14ac:dyDescent="0.25">
      <c r="B178" s="30">
        <v>73.784999999999997</v>
      </c>
      <c r="C178" s="31">
        <v>875.55</v>
      </c>
      <c r="D178" s="31" t="s">
        <v>173</v>
      </c>
      <c r="E178" s="31" t="s">
        <v>311</v>
      </c>
      <c r="F178" s="31">
        <v>1E-3</v>
      </c>
      <c r="G178" s="31">
        <v>1E-3</v>
      </c>
      <c r="H178" s="31">
        <v>8.0000000000000004E-4</v>
      </c>
      <c r="I178" s="31">
        <v>289.39999999999998</v>
      </c>
      <c r="J178" s="32">
        <v>143</v>
      </c>
    </row>
    <row r="179" spans="2:10" ht="15.75" thickBot="1" x14ac:dyDescent="0.3">
      <c r="B179" s="33">
        <v>76.941699999999997</v>
      </c>
      <c r="C179" s="34">
        <v>883.21</v>
      </c>
      <c r="D179" s="34" t="s">
        <v>199</v>
      </c>
      <c r="E179" s="34" t="s">
        <v>216</v>
      </c>
      <c r="F179" s="34">
        <v>5.7000000000000002E-3</v>
      </c>
      <c r="G179" s="34">
        <v>4.7000000000000002E-3</v>
      </c>
      <c r="H179" s="34">
        <v>5.3E-3</v>
      </c>
      <c r="I179" s="34">
        <v>291.97399999999999</v>
      </c>
      <c r="J179" s="35">
        <v>144.43</v>
      </c>
    </row>
  </sheetData>
  <sheetProtection algorithmName="SHA-512" hashValue="B9ZTsVBdTtSQYO0AhgwcQHKGZqw7AR5qbuH51tk+juYI50tyG2xTEUfBnSwUDkCkZLlvxy5ZPx/Eek7ybNmaGw==" saltValue="ldxywZXD9fKCnubMTg0nYQ==" spinCount="100000" sheet="1" objects="1" scenarios="1"/>
  <mergeCells count="11">
    <mergeCell ref="B12:D12"/>
    <mergeCell ref="E12:J12"/>
    <mergeCell ref="B13:D13"/>
    <mergeCell ref="E13:J13"/>
    <mergeCell ref="B7:J7"/>
    <mergeCell ref="B9:D9"/>
    <mergeCell ref="E9:J9"/>
    <mergeCell ref="B10:D10"/>
    <mergeCell ref="E10:J10"/>
    <mergeCell ref="B11:D11"/>
    <mergeCell ref="E11:J11"/>
  </mergeCells>
  <pageMargins left="0.25" right="0.25" top="0.75" bottom="0.75" header="0.3" footer="0.3"/>
  <pageSetup orientation="portrait" r:id="rId1"/>
  <headerFooter>
    <oddHeader>&amp;L&amp;G</oddHeader>
    <oddFooter>&amp;C11&amp;LFrade Crude Assay Report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D97D-28F4-43CE-8002-99CD4C0AA18B}">
  <dimension ref="A1:J400"/>
  <sheetViews>
    <sheetView tabSelected="1" view="pageLayout" zoomScaleNormal="100" workbookViewId="0"/>
  </sheetViews>
  <sheetFormatPr defaultColWidth="6.42578125" defaultRowHeight="15" x14ac:dyDescent="0.25"/>
  <cols>
    <col min="1" max="1" width="3.5703125" customWidth="1"/>
    <col min="2" max="3" width="9.140625" customWidth="1"/>
    <col min="4" max="4" width="5.5703125" customWidth="1"/>
    <col min="5" max="5" width="28.28515625" customWidth="1"/>
    <col min="6" max="10" width="9.140625" customWidth="1"/>
  </cols>
  <sheetData>
    <row r="1" spans="1:10" x14ac:dyDescent="0.25">
      <c r="A1" t="s">
        <v>0</v>
      </c>
    </row>
    <row r="7" spans="1:10" ht="18.75" x14ac:dyDescent="0.25">
      <c r="B7" s="121" t="s">
        <v>108</v>
      </c>
      <c r="C7" s="121"/>
      <c r="D7" s="121"/>
      <c r="E7" s="121"/>
      <c r="F7" s="121"/>
      <c r="G7" s="121"/>
      <c r="H7" s="121"/>
      <c r="I7" s="121"/>
      <c r="J7" s="121"/>
    </row>
    <row r="8" spans="1:10" ht="19.5" thickBot="1" x14ac:dyDescent="0.3">
      <c r="E8" s="19"/>
      <c r="F8" s="19"/>
      <c r="G8" s="19"/>
      <c r="H8" s="19"/>
      <c r="I8" s="19"/>
      <c r="J8" s="19"/>
    </row>
    <row r="9" spans="1:10" ht="15.75" x14ac:dyDescent="0.25">
      <c r="B9" s="234" t="s">
        <v>34</v>
      </c>
      <c r="C9" s="235"/>
      <c r="D9" s="236"/>
      <c r="E9" s="270" t="str">
        <f>+'Title Page'!K16</f>
        <v>Frade Crude</v>
      </c>
      <c r="F9" s="271"/>
      <c r="G9" s="271"/>
      <c r="H9" s="271"/>
      <c r="I9" s="271"/>
      <c r="J9" s="272"/>
    </row>
    <row r="10" spans="1:10" ht="15.75" x14ac:dyDescent="0.25">
      <c r="B10" s="237" t="s">
        <v>36</v>
      </c>
      <c r="C10" s="238"/>
      <c r="D10" s="239"/>
      <c r="E10" s="267" t="str">
        <f>+'Title Page'!K17</f>
        <v>120-22-12664</v>
      </c>
      <c r="F10" s="268"/>
      <c r="G10" s="268"/>
      <c r="H10" s="268"/>
      <c r="I10" s="268"/>
      <c r="J10" s="269"/>
    </row>
    <row r="11" spans="1:10" ht="15.75" x14ac:dyDescent="0.25">
      <c r="B11" s="237" t="s">
        <v>37</v>
      </c>
      <c r="C11" s="238"/>
      <c r="D11" s="239"/>
      <c r="E11" s="267" t="str">
        <f>+'Title Page'!K9</f>
        <v>PetroRio</v>
      </c>
      <c r="F11" s="268"/>
      <c r="G11" s="268"/>
      <c r="H11" s="268"/>
      <c r="I11" s="268"/>
      <c r="J11" s="269"/>
    </row>
    <row r="12" spans="1:10" ht="15.75" x14ac:dyDescent="0.25">
      <c r="B12" s="237" t="s">
        <v>38</v>
      </c>
      <c r="C12" s="238"/>
      <c r="D12" s="239"/>
      <c r="E12" s="273" t="str">
        <f>+'Title Page'!K12</f>
        <v>September 16, 2022</v>
      </c>
      <c r="F12" s="274"/>
      <c r="G12" s="274"/>
      <c r="H12" s="274"/>
      <c r="I12" s="274"/>
      <c r="J12" s="275"/>
    </row>
    <row r="13" spans="1:10" ht="16.5" thickBot="1" x14ac:dyDescent="0.3">
      <c r="B13" s="252" t="s">
        <v>26</v>
      </c>
      <c r="C13" s="253"/>
      <c r="D13" s="254"/>
      <c r="E13" s="282" t="s">
        <v>443</v>
      </c>
      <c r="F13" s="255"/>
      <c r="G13" s="255"/>
      <c r="H13" s="255"/>
      <c r="I13" s="255"/>
      <c r="J13" s="283"/>
    </row>
    <row r="14" spans="1:10" ht="15.75" thickBot="1" x14ac:dyDescent="0.3"/>
    <row r="15" spans="1:10" ht="15.75" thickBot="1" x14ac:dyDescent="0.3">
      <c r="B15" s="24" t="s">
        <v>99</v>
      </c>
      <c r="C15" s="25" t="s">
        <v>100</v>
      </c>
      <c r="D15" s="25" t="s">
        <v>101</v>
      </c>
      <c r="E15" s="25" t="s">
        <v>102</v>
      </c>
      <c r="F15" s="25" t="s">
        <v>103</v>
      </c>
      <c r="G15" s="25" t="s">
        <v>104</v>
      </c>
      <c r="H15" s="25" t="s">
        <v>105</v>
      </c>
      <c r="I15" s="25" t="s">
        <v>94</v>
      </c>
      <c r="J15" s="26" t="s">
        <v>106</v>
      </c>
    </row>
    <row r="16" spans="1:10" x14ac:dyDescent="0.25">
      <c r="B16" s="37">
        <v>6.7792000000000003</v>
      </c>
      <c r="C16" s="38">
        <v>200</v>
      </c>
      <c r="D16" s="38" t="s">
        <v>111</v>
      </c>
      <c r="E16" s="38" t="s">
        <v>85</v>
      </c>
      <c r="F16" s="38">
        <v>6.9999999999999999E-4</v>
      </c>
      <c r="G16" s="38">
        <v>1.4E-3</v>
      </c>
      <c r="H16" s="38">
        <v>2.5999999999999999E-3</v>
      </c>
      <c r="I16" s="38">
        <v>-127.48</v>
      </c>
      <c r="J16" s="39">
        <v>-88.6</v>
      </c>
    </row>
    <row r="17" spans="2:10" x14ac:dyDescent="0.25">
      <c r="B17" s="30">
        <v>7.2643000000000004</v>
      </c>
      <c r="C17" s="31">
        <v>300</v>
      </c>
      <c r="D17" s="31" t="s">
        <v>112</v>
      </c>
      <c r="E17" s="31" t="s">
        <v>86</v>
      </c>
      <c r="F17" s="31">
        <v>1.1999999999999999E-3</v>
      </c>
      <c r="G17" s="31">
        <v>1.6999999999999999E-3</v>
      </c>
      <c r="H17" s="31">
        <v>3.0999999999999999E-3</v>
      </c>
      <c r="I17" s="31">
        <v>-43.671999999999997</v>
      </c>
      <c r="J17" s="32">
        <v>-42.04</v>
      </c>
    </row>
    <row r="18" spans="2:10" x14ac:dyDescent="0.25">
      <c r="B18" s="30">
        <v>8.1607000000000003</v>
      </c>
      <c r="C18" s="31">
        <v>366.25</v>
      </c>
      <c r="D18" s="31" t="s">
        <v>113</v>
      </c>
      <c r="E18" s="31" t="s">
        <v>87</v>
      </c>
      <c r="F18" s="31">
        <v>7.7000000000000002E-3</v>
      </c>
      <c r="G18" s="31">
        <v>1.03E-2</v>
      </c>
      <c r="H18" s="31">
        <v>1.54E-2</v>
      </c>
      <c r="I18" s="31">
        <v>10.904</v>
      </c>
      <c r="J18" s="32">
        <v>-11.72</v>
      </c>
    </row>
    <row r="19" spans="2:10" x14ac:dyDescent="0.25">
      <c r="B19" s="30">
        <v>8.7787000000000006</v>
      </c>
      <c r="C19" s="31">
        <v>392.05</v>
      </c>
      <c r="D19" s="31" t="s">
        <v>278</v>
      </c>
      <c r="E19" s="31" t="s">
        <v>280</v>
      </c>
      <c r="F19" s="31">
        <v>2.0000000000000001E-4</v>
      </c>
      <c r="G19" s="31">
        <v>2.9999999999999997E-4</v>
      </c>
      <c r="H19" s="31">
        <v>4.0000000000000002E-4</v>
      </c>
      <c r="I19" s="31">
        <v>20.75</v>
      </c>
      <c r="J19" s="32">
        <v>-6.25</v>
      </c>
    </row>
    <row r="20" spans="2:10" x14ac:dyDescent="0.25">
      <c r="B20" s="30">
        <v>9.0145999999999997</v>
      </c>
      <c r="C20" s="31">
        <v>400</v>
      </c>
      <c r="D20" s="31" t="s">
        <v>114</v>
      </c>
      <c r="E20" s="31" t="s">
        <v>88</v>
      </c>
      <c r="F20" s="31">
        <v>2.7199999999999998E-2</v>
      </c>
      <c r="G20" s="31">
        <v>3.5299999999999998E-2</v>
      </c>
      <c r="H20" s="31">
        <v>5.45E-2</v>
      </c>
      <c r="I20" s="31">
        <v>31.1</v>
      </c>
      <c r="J20" s="32">
        <v>-0.5</v>
      </c>
    </row>
    <row r="21" spans="2:10" x14ac:dyDescent="0.25">
      <c r="B21" s="30">
        <v>9.3678000000000008</v>
      </c>
      <c r="C21" s="31">
        <v>412.68</v>
      </c>
      <c r="D21" s="31" t="s">
        <v>278</v>
      </c>
      <c r="E21" s="31" t="s">
        <v>281</v>
      </c>
      <c r="F21" s="31">
        <v>2.9999999999999997E-4</v>
      </c>
      <c r="G21" s="31">
        <v>2.9999999999999997E-4</v>
      </c>
      <c r="H21" s="31">
        <v>5.9999999999999995E-4</v>
      </c>
      <c r="I21" s="31">
        <v>33.584000000000003</v>
      </c>
      <c r="J21" s="32">
        <v>0.88</v>
      </c>
    </row>
    <row r="22" spans="2:10" x14ac:dyDescent="0.25">
      <c r="B22" s="30">
        <v>9.4482999999999997</v>
      </c>
      <c r="C22" s="31">
        <v>415.35</v>
      </c>
      <c r="D22" s="31" t="s">
        <v>115</v>
      </c>
      <c r="E22" s="31" t="s">
        <v>116</v>
      </c>
      <c r="F22" s="31">
        <v>2.9999999999999997E-4</v>
      </c>
      <c r="G22" s="31">
        <v>4.0000000000000002E-4</v>
      </c>
      <c r="H22" s="31">
        <v>5.0000000000000001E-4</v>
      </c>
      <c r="I22" s="31">
        <v>49.1</v>
      </c>
      <c r="J22" s="32">
        <v>9.5</v>
      </c>
    </row>
    <row r="23" spans="2:10" x14ac:dyDescent="0.25">
      <c r="B23" s="30">
        <v>9.8689</v>
      </c>
      <c r="C23" s="31">
        <v>428.14</v>
      </c>
      <c r="D23" s="31" t="s">
        <v>278</v>
      </c>
      <c r="E23" s="31" t="s">
        <v>282</v>
      </c>
      <c r="F23" s="31">
        <v>4.0000000000000002E-4</v>
      </c>
      <c r="G23" s="31">
        <v>5.0000000000000001E-4</v>
      </c>
      <c r="H23" s="31">
        <v>8.9999999999999998E-4</v>
      </c>
      <c r="I23" s="31">
        <v>38.695999999999998</v>
      </c>
      <c r="J23" s="32">
        <v>3.72</v>
      </c>
    </row>
    <row r="24" spans="2:10" x14ac:dyDescent="0.25">
      <c r="B24" s="30">
        <v>12.135400000000001</v>
      </c>
      <c r="C24" s="31">
        <v>477.04</v>
      </c>
      <c r="D24" s="31" t="s">
        <v>115</v>
      </c>
      <c r="E24" s="31" t="s">
        <v>89</v>
      </c>
      <c r="F24" s="31">
        <v>2.9499999999999998E-2</v>
      </c>
      <c r="G24" s="31">
        <v>3.5700000000000003E-2</v>
      </c>
      <c r="H24" s="31">
        <v>4.7500000000000001E-2</v>
      </c>
      <c r="I24" s="31">
        <v>82.111999999999995</v>
      </c>
      <c r="J24" s="32">
        <v>27.84</v>
      </c>
    </row>
    <row r="25" spans="2:10" x14ac:dyDescent="0.25">
      <c r="B25" s="30">
        <v>12.2217</v>
      </c>
      <c r="C25" s="31">
        <v>478.48</v>
      </c>
      <c r="D25" s="31"/>
      <c r="E25" s="31" t="s">
        <v>110</v>
      </c>
      <c r="F25" s="31">
        <v>2.0000000000000001E-4</v>
      </c>
      <c r="G25" s="31">
        <v>2.0000000000000001E-4</v>
      </c>
      <c r="H25" s="31">
        <v>2.0000000000000001E-4</v>
      </c>
      <c r="I25" s="31">
        <v>82.111999999999995</v>
      </c>
      <c r="J25" s="32">
        <v>27.84</v>
      </c>
    </row>
    <row r="26" spans="2:10" x14ac:dyDescent="0.25">
      <c r="B26" s="30">
        <v>13.0444</v>
      </c>
      <c r="C26" s="31">
        <v>491.15</v>
      </c>
      <c r="D26" s="31" t="s">
        <v>283</v>
      </c>
      <c r="E26" s="31" t="s">
        <v>388</v>
      </c>
      <c r="F26" s="31">
        <v>6.9999999999999999E-4</v>
      </c>
      <c r="G26" s="31">
        <v>8.9999999999999998E-4</v>
      </c>
      <c r="H26" s="31">
        <v>1.1999999999999999E-3</v>
      </c>
      <c r="I26" s="31">
        <v>85.927999999999997</v>
      </c>
      <c r="J26" s="32">
        <v>29.96</v>
      </c>
    </row>
    <row r="27" spans="2:10" x14ac:dyDescent="0.25">
      <c r="B27" s="30">
        <v>13.4742</v>
      </c>
      <c r="C27" s="31">
        <v>497.14</v>
      </c>
      <c r="D27" s="31" t="s">
        <v>283</v>
      </c>
      <c r="E27" s="31" t="s">
        <v>285</v>
      </c>
      <c r="F27" s="31">
        <v>1E-4</v>
      </c>
      <c r="G27" s="31">
        <v>2.0000000000000001E-4</v>
      </c>
      <c r="H27" s="31">
        <v>2.0000000000000001E-4</v>
      </c>
      <c r="I27" s="31">
        <v>88.07</v>
      </c>
      <c r="J27" s="32">
        <v>31.15</v>
      </c>
    </row>
    <row r="28" spans="2:10" x14ac:dyDescent="0.25">
      <c r="B28" s="30">
        <v>13.688599999999999</v>
      </c>
      <c r="C28" s="31">
        <v>500</v>
      </c>
      <c r="D28" s="31" t="s">
        <v>117</v>
      </c>
      <c r="E28" s="31" t="s">
        <v>90</v>
      </c>
      <c r="F28" s="31">
        <v>2.4199999999999999E-2</v>
      </c>
      <c r="G28" s="31">
        <v>2.9100000000000001E-2</v>
      </c>
      <c r="H28" s="31">
        <v>3.9100000000000003E-2</v>
      </c>
      <c r="I28" s="31">
        <v>96.908000000000001</v>
      </c>
      <c r="J28" s="32">
        <v>36.06</v>
      </c>
    </row>
    <row r="29" spans="2:10" x14ac:dyDescent="0.25">
      <c r="B29" s="30">
        <v>14.2555</v>
      </c>
      <c r="C29" s="31">
        <v>511</v>
      </c>
      <c r="D29" s="31" t="s">
        <v>283</v>
      </c>
      <c r="E29" s="31" t="s">
        <v>286</v>
      </c>
      <c r="F29" s="31">
        <v>1.2999999999999999E-3</v>
      </c>
      <c r="G29" s="31">
        <v>1.5E-3</v>
      </c>
      <c r="H29" s="31">
        <v>2.0999999999999999E-3</v>
      </c>
      <c r="I29" s="31">
        <v>97.412000000000006</v>
      </c>
      <c r="J29" s="32">
        <v>36.340000000000003</v>
      </c>
    </row>
    <row r="30" spans="2:10" x14ac:dyDescent="0.25">
      <c r="B30" s="30">
        <v>14.749000000000001</v>
      </c>
      <c r="C30" s="31">
        <v>519.92999999999995</v>
      </c>
      <c r="D30" s="31" t="s">
        <v>283</v>
      </c>
      <c r="E30" s="31" t="s">
        <v>375</v>
      </c>
      <c r="F30" s="31">
        <v>8.0000000000000004E-4</v>
      </c>
      <c r="G30" s="31">
        <v>8.9999999999999998E-4</v>
      </c>
      <c r="H30" s="31">
        <v>1.2999999999999999E-3</v>
      </c>
      <c r="I30" s="31">
        <v>98.474000000000004</v>
      </c>
      <c r="J30" s="32">
        <v>36.93</v>
      </c>
    </row>
    <row r="31" spans="2:10" x14ac:dyDescent="0.25">
      <c r="B31" s="30">
        <v>15.050599999999999</v>
      </c>
      <c r="C31" s="31">
        <v>525.13</v>
      </c>
      <c r="D31" s="31" t="s">
        <v>283</v>
      </c>
      <c r="E31" s="31" t="s">
        <v>376</v>
      </c>
      <c r="F31" s="31">
        <v>4.0000000000000002E-4</v>
      </c>
      <c r="G31" s="31">
        <v>4.0000000000000002E-4</v>
      </c>
      <c r="H31" s="31">
        <v>5.9999999999999995E-4</v>
      </c>
      <c r="I31" s="31">
        <v>101.408</v>
      </c>
      <c r="J31" s="32">
        <v>38.56</v>
      </c>
    </row>
    <row r="32" spans="2:10" x14ac:dyDescent="0.25">
      <c r="B32" s="30">
        <v>15.9992</v>
      </c>
      <c r="C32" s="31">
        <v>540.34</v>
      </c>
      <c r="D32" s="31" t="s">
        <v>283</v>
      </c>
      <c r="E32" s="31" t="s">
        <v>461</v>
      </c>
      <c r="F32" s="31">
        <v>6.9999999999999999E-4</v>
      </c>
      <c r="G32" s="31">
        <v>8.0000000000000004E-4</v>
      </c>
      <c r="H32" s="31">
        <v>1.2999999999999999E-3</v>
      </c>
      <c r="I32" s="31">
        <v>32</v>
      </c>
      <c r="J32" s="32">
        <v>0</v>
      </c>
    </row>
    <row r="33" spans="2:10" x14ac:dyDescent="0.25">
      <c r="B33" s="30">
        <v>17.2117</v>
      </c>
      <c r="C33" s="31">
        <v>557.69000000000005</v>
      </c>
      <c r="D33" s="31" t="s">
        <v>283</v>
      </c>
      <c r="E33" s="31" t="s">
        <v>377</v>
      </c>
      <c r="F33" s="31">
        <v>2.2000000000000001E-3</v>
      </c>
      <c r="G33" s="31">
        <v>2.0999999999999999E-3</v>
      </c>
      <c r="H33" s="31">
        <v>3.7000000000000002E-3</v>
      </c>
      <c r="I33" s="31">
        <v>111.614</v>
      </c>
      <c r="J33" s="32">
        <v>44.23</v>
      </c>
    </row>
    <row r="34" spans="2:10" x14ac:dyDescent="0.25">
      <c r="B34" s="30">
        <v>17.545000000000002</v>
      </c>
      <c r="C34" s="31">
        <v>562.11</v>
      </c>
      <c r="D34" s="31" t="s">
        <v>287</v>
      </c>
      <c r="E34" s="31" t="s">
        <v>389</v>
      </c>
      <c r="F34" s="31">
        <v>4.0000000000000002E-4</v>
      </c>
      <c r="G34" s="31">
        <v>5.0000000000000001E-4</v>
      </c>
      <c r="H34" s="31">
        <v>5.9999999999999995E-4</v>
      </c>
      <c r="I34" s="31">
        <v>129.506</v>
      </c>
      <c r="J34" s="32">
        <v>54.17</v>
      </c>
    </row>
    <row r="35" spans="2:10" x14ac:dyDescent="0.25">
      <c r="B35" s="30">
        <v>17.9344</v>
      </c>
      <c r="C35" s="31">
        <v>567.11</v>
      </c>
      <c r="D35" s="31" t="s">
        <v>121</v>
      </c>
      <c r="E35" s="31" t="s">
        <v>122</v>
      </c>
      <c r="F35" s="31">
        <v>1.4500000000000001E-2</v>
      </c>
      <c r="G35" s="31">
        <v>1.4800000000000001E-2</v>
      </c>
      <c r="H35" s="31">
        <v>2.41E-2</v>
      </c>
      <c r="I35" s="31">
        <v>120.65</v>
      </c>
      <c r="J35" s="32">
        <v>49.25</v>
      </c>
    </row>
    <row r="36" spans="2:10" x14ac:dyDescent="0.25">
      <c r="B36" s="30">
        <v>18.092199999999998</v>
      </c>
      <c r="C36" s="31">
        <v>569.09</v>
      </c>
      <c r="D36" s="31" t="s">
        <v>119</v>
      </c>
      <c r="E36" s="31" t="s">
        <v>123</v>
      </c>
      <c r="F36" s="31">
        <v>6.6E-3</v>
      </c>
      <c r="G36" s="31">
        <v>7.6E-3</v>
      </c>
      <c r="H36" s="31">
        <v>8.8999999999999999E-3</v>
      </c>
      <c r="I36" s="31">
        <v>136.364</v>
      </c>
      <c r="J36" s="32">
        <v>57.98</v>
      </c>
    </row>
    <row r="37" spans="2:10" x14ac:dyDescent="0.25">
      <c r="B37" s="30">
        <v>18.4343</v>
      </c>
      <c r="C37" s="31">
        <v>573.28</v>
      </c>
      <c r="D37" s="31" t="s">
        <v>119</v>
      </c>
      <c r="E37" s="31" t="s">
        <v>124</v>
      </c>
      <c r="F37" s="31">
        <v>2.7099999999999999E-2</v>
      </c>
      <c r="G37" s="31">
        <v>3.1399999999999997E-2</v>
      </c>
      <c r="H37" s="31">
        <v>3.6600000000000001E-2</v>
      </c>
      <c r="I37" s="31">
        <v>140.46799999999999</v>
      </c>
      <c r="J37" s="32">
        <v>60.26</v>
      </c>
    </row>
    <row r="38" spans="2:10" x14ac:dyDescent="0.25">
      <c r="B38" s="30">
        <v>19.485199999999999</v>
      </c>
      <c r="C38" s="31">
        <v>585.44000000000005</v>
      </c>
      <c r="D38" s="31" t="s">
        <v>119</v>
      </c>
      <c r="E38" s="31" t="s">
        <v>125</v>
      </c>
      <c r="F38" s="31">
        <v>2.0899999999999998E-2</v>
      </c>
      <c r="G38" s="31">
        <v>2.3800000000000002E-2</v>
      </c>
      <c r="H38" s="31">
        <v>2.8199999999999999E-2</v>
      </c>
      <c r="I38" s="31">
        <v>145.886</v>
      </c>
      <c r="J38" s="32">
        <v>63.27</v>
      </c>
    </row>
    <row r="39" spans="2:10" x14ac:dyDescent="0.25">
      <c r="B39" s="30">
        <v>19.9617</v>
      </c>
      <c r="C39" s="31">
        <v>590.63</v>
      </c>
      <c r="D39" s="31" t="s">
        <v>287</v>
      </c>
      <c r="E39" s="31" t="s">
        <v>390</v>
      </c>
      <c r="F39" s="31">
        <v>2.0000000000000001E-4</v>
      </c>
      <c r="G39" s="31">
        <v>2.0000000000000001E-4</v>
      </c>
      <c r="H39" s="31">
        <v>2.0000000000000001E-4</v>
      </c>
      <c r="I39" s="31">
        <v>143.78</v>
      </c>
      <c r="J39" s="32">
        <v>62.1</v>
      </c>
    </row>
    <row r="40" spans="2:10" x14ac:dyDescent="0.25">
      <c r="B40" s="30">
        <v>20.050599999999999</v>
      </c>
      <c r="C40" s="31">
        <v>591.58000000000004</v>
      </c>
      <c r="D40" s="31" t="s">
        <v>287</v>
      </c>
      <c r="E40" s="31" t="s">
        <v>391</v>
      </c>
      <c r="F40" s="31">
        <v>1.5E-3</v>
      </c>
      <c r="G40" s="31">
        <v>1.6999999999999999E-3</v>
      </c>
      <c r="H40" s="31">
        <v>2.0999999999999999E-3</v>
      </c>
      <c r="I40" s="31">
        <v>146.24600000000001</v>
      </c>
      <c r="J40" s="32">
        <v>63.47</v>
      </c>
    </row>
    <row r="41" spans="2:10" x14ac:dyDescent="0.25">
      <c r="B41" s="30">
        <v>20.866</v>
      </c>
      <c r="C41" s="31">
        <v>600</v>
      </c>
      <c r="D41" s="31" t="s">
        <v>126</v>
      </c>
      <c r="E41" s="31" t="s">
        <v>127</v>
      </c>
      <c r="F41" s="31">
        <v>7.2900000000000006E-2</v>
      </c>
      <c r="G41" s="31">
        <v>8.3699999999999997E-2</v>
      </c>
      <c r="H41" s="31">
        <v>9.8400000000000001E-2</v>
      </c>
      <c r="I41" s="31">
        <v>155.714</v>
      </c>
      <c r="J41" s="32">
        <v>68.73</v>
      </c>
    </row>
    <row r="42" spans="2:10" x14ac:dyDescent="0.25">
      <c r="B42" s="30">
        <v>21.152799999999999</v>
      </c>
      <c r="C42" s="31">
        <v>603.73</v>
      </c>
      <c r="D42" s="31" t="s">
        <v>287</v>
      </c>
      <c r="E42" s="31" t="s">
        <v>289</v>
      </c>
      <c r="F42" s="31">
        <v>8.9999999999999998E-4</v>
      </c>
      <c r="G42" s="31">
        <v>1E-3</v>
      </c>
      <c r="H42" s="31">
        <v>1.1999999999999999E-3</v>
      </c>
      <c r="I42" s="31">
        <v>152.744</v>
      </c>
      <c r="J42" s="32">
        <v>67.08</v>
      </c>
    </row>
    <row r="43" spans="2:10" x14ac:dyDescent="0.25">
      <c r="B43" s="30">
        <v>21.351700000000001</v>
      </c>
      <c r="C43" s="31">
        <v>606.28</v>
      </c>
      <c r="D43" s="31" t="s">
        <v>287</v>
      </c>
      <c r="E43" s="31" t="s">
        <v>290</v>
      </c>
      <c r="F43" s="31">
        <v>1.8E-3</v>
      </c>
      <c r="G43" s="31">
        <v>2E-3</v>
      </c>
      <c r="H43" s="31">
        <v>2.5000000000000001E-3</v>
      </c>
      <c r="I43" s="31">
        <v>154.184</v>
      </c>
      <c r="J43" s="32">
        <v>67.88</v>
      </c>
    </row>
    <row r="44" spans="2:10" x14ac:dyDescent="0.25">
      <c r="B44" s="30">
        <v>21.62</v>
      </c>
      <c r="C44" s="31">
        <v>609.66</v>
      </c>
      <c r="D44" s="31" t="s">
        <v>287</v>
      </c>
      <c r="E44" s="31" t="s">
        <v>379</v>
      </c>
      <c r="F44" s="31">
        <v>1.2999999999999999E-3</v>
      </c>
      <c r="G44" s="31">
        <v>1.4E-3</v>
      </c>
      <c r="H44" s="31">
        <v>1.8E-3</v>
      </c>
      <c r="I44" s="31">
        <v>153.13999999999999</v>
      </c>
      <c r="J44" s="32">
        <v>67.3</v>
      </c>
    </row>
    <row r="45" spans="2:10" x14ac:dyDescent="0.25">
      <c r="B45" s="30">
        <v>21.892499999999998</v>
      </c>
      <c r="C45" s="31">
        <v>613.03</v>
      </c>
      <c r="D45" s="31" t="s">
        <v>287</v>
      </c>
      <c r="E45" s="31" t="s">
        <v>381</v>
      </c>
      <c r="F45" s="31">
        <v>8.9999999999999998E-4</v>
      </c>
      <c r="G45" s="31">
        <v>8.9999999999999998E-4</v>
      </c>
      <c r="H45" s="31">
        <v>1.1999999999999999E-3</v>
      </c>
      <c r="I45" s="31">
        <v>153.84200000000001</v>
      </c>
      <c r="J45" s="32">
        <v>67.69</v>
      </c>
    </row>
    <row r="46" spans="2:10" ht="15.75" thickBot="1" x14ac:dyDescent="0.3">
      <c r="B46" s="33">
        <v>22.1083</v>
      </c>
      <c r="C46" s="34">
        <v>615.66999999999996</v>
      </c>
      <c r="D46" s="34" t="s">
        <v>287</v>
      </c>
      <c r="E46" s="34" t="s">
        <v>383</v>
      </c>
      <c r="F46" s="34">
        <v>5.9999999999999995E-4</v>
      </c>
      <c r="G46" s="34">
        <v>5.9999999999999995E-4</v>
      </c>
      <c r="H46" s="34">
        <v>8.0000000000000004E-4</v>
      </c>
      <c r="I46" s="34">
        <v>155.98400000000001</v>
      </c>
      <c r="J46" s="35">
        <v>68.88</v>
      </c>
    </row>
    <row r="52" spans="2:10" ht="15.75" thickBot="1" x14ac:dyDescent="0.3"/>
    <row r="53" spans="2:10" ht="15.75" thickBot="1" x14ac:dyDescent="0.3">
      <c r="B53" s="24" t="s">
        <v>99</v>
      </c>
      <c r="C53" s="25" t="s">
        <v>100</v>
      </c>
      <c r="D53" s="25" t="s">
        <v>101</v>
      </c>
      <c r="E53" s="25" t="s">
        <v>102</v>
      </c>
      <c r="F53" s="25" t="s">
        <v>103</v>
      </c>
      <c r="G53" s="25" t="s">
        <v>104</v>
      </c>
      <c r="H53" s="25" t="s">
        <v>105</v>
      </c>
      <c r="I53" s="25" t="s">
        <v>94</v>
      </c>
      <c r="J53" s="26" t="s">
        <v>106</v>
      </c>
    </row>
    <row r="54" spans="2:10" x14ac:dyDescent="0.25">
      <c r="B54" s="37">
        <v>22.8597</v>
      </c>
      <c r="C54" s="38">
        <v>624.54</v>
      </c>
      <c r="D54" s="38" t="s">
        <v>128</v>
      </c>
      <c r="E54" s="38" t="s">
        <v>129</v>
      </c>
      <c r="F54" s="38">
        <v>6.1999999999999998E-3</v>
      </c>
      <c r="G54" s="38">
        <v>6.8999999999999999E-3</v>
      </c>
      <c r="H54" s="38">
        <v>7.1000000000000004E-3</v>
      </c>
      <c r="I54" s="38">
        <v>174.542</v>
      </c>
      <c r="J54" s="39">
        <v>79.19</v>
      </c>
    </row>
    <row r="55" spans="2:10" x14ac:dyDescent="0.25">
      <c r="B55" s="30">
        <v>23.045200000000001</v>
      </c>
      <c r="C55" s="31">
        <v>626.66999999999996</v>
      </c>
      <c r="D55" s="31" t="s">
        <v>130</v>
      </c>
      <c r="E55" s="31" t="s">
        <v>131</v>
      </c>
      <c r="F55" s="31">
        <v>0.21379999999999999</v>
      </c>
      <c r="G55" s="31">
        <v>0.21609999999999999</v>
      </c>
      <c r="H55" s="31">
        <v>0.2954</v>
      </c>
      <c r="I55" s="31">
        <v>161.24</v>
      </c>
      <c r="J55" s="32">
        <v>71.8</v>
      </c>
    </row>
    <row r="56" spans="2:10" x14ac:dyDescent="0.25">
      <c r="B56" s="30">
        <v>23.418700000000001</v>
      </c>
      <c r="C56" s="31">
        <v>630.89</v>
      </c>
      <c r="D56" s="31" t="s">
        <v>128</v>
      </c>
      <c r="E56" s="31" t="s">
        <v>132</v>
      </c>
      <c r="F56" s="31">
        <v>2.4299999999999999E-2</v>
      </c>
      <c r="G56" s="31">
        <v>2.7300000000000001E-2</v>
      </c>
      <c r="H56" s="31">
        <v>2.8199999999999999E-2</v>
      </c>
      <c r="I56" s="31">
        <v>176.88200000000001</v>
      </c>
      <c r="J56" s="32">
        <v>80.489999999999995</v>
      </c>
    </row>
    <row r="57" spans="2:10" x14ac:dyDescent="0.25">
      <c r="B57" s="30">
        <v>23.846699999999998</v>
      </c>
      <c r="C57" s="31">
        <v>635.6</v>
      </c>
      <c r="D57" s="31" t="s">
        <v>128</v>
      </c>
      <c r="E57" s="31" t="s">
        <v>133</v>
      </c>
      <c r="F57" s="31">
        <v>2.8E-3</v>
      </c>
      <c r="G57" s="31">
        <v>3.0999999999999999E-3</v>
      </c>
      <c r="H57" s="31">
        <v>3.3E-3</v>
      </c>
      <c r="I57" s="31">
        <v>177.584</v>
      </c>
      <c r="J57" s="32">
        <v>80.88</v>
      </c>
    </row>
    <row r="58" spans="2:10" x14ac:dyDescent="0.25">
      <c r="B58" s="30">
        <v>25.245799999999999</v>
      </c>
      <c r="C58" s="31">
        <v>650.24</v>
      </c>
      <c r="D58" s="31" t="s">
        <v>287</v>
      </c>
      <c r="E58" s="31" t="s">
        <v>291</v>
      </c>
      <c r="F58" s="31">
        <v>1.1999999999999999E-3</v>
      </c>
      <c r="G58" s="31">
        <v>1.1999999999999999E-3</v>
      </c>
      <c r="H58" s="31">
        <v>1.6999999999999999E-3</v>
      </c>
      <c r="I58" s="31">
        <v>167.864</v>
      </c>
      <c r="J58" s="32">
        <v>75.48</v>
      </c>
    </row>
    <row r="59" spans="2:10" x14ac:dyDescent="0.25">
      <c r="B59" s="30">
        <v>25.4602</v>
      </c>
      <c r="C59" s="31">
        <v>652.39</v>
      </c>
      <c r="D59" s="31" t="s">
        <v>134</v>
      </c>
      <c r="E59" s="31" t="s">
        <v>135</v>
      </c>
      <c r="F59" s="31">
        <v>1.06E-2</v>
      </c>
      <c r="G59" s="31">
        <v>9.1000000000000004E-3</v>
      </c>
      <c r="H59" s="31">
        <v>1.5699999999999999E-2</v>
      </c>
      <c r="I59" s="31">
        <v>176.16200000000001</v>
      </c>
      <c r="J59" s="32">
        <v>80.09</v>
      </c>
    </row>
    <row r="60" spans="2:10" x14ac:dyDescent="0.25">
      <c r="B60" s="30">
        <v>25.732700000000001</v>
      </c>
      <c r="C60" s="31">
        <v>655.08000000000004</v>
      </c>
      <c r="D60" s="31" t="s">
        <v>128</v>
      </c>
      <c r="E60" s="31" t="s">
        <v>136</v>
      </c>
      <c r="F60" s="31">
        <v>1.2699999999999999E-2</v>
      </c>
      <c r="G60" s="31">
        <v>1.38E-2</v>
      </c>
      <c r="H60" s="31">
        <v>1.47E-2</v>
      </c>
      <c r="I60" s="31">
        <v>186.90799999999999</v>
      </c>
      <c r="J60" s="32">
        <v>86.06</v>
      </c>
    </row>
    <row r="61" spans="2:10" x14ac:dyDescent="0.25">
      <c r="B61" s="30">
        <v>26.136399999999998</v>
      </c>
      <c r="C61" s="31">
        <v>659</v>
      </c>
      <c r="D61" s="31" t="s">
        <v>130</v>
      </c>
      <c r="E61" s="31" t="s">
        <v>137</v>
      </c>
      <c r="F61" s="31">
        <v>0.39950000000000002</v>
      </c>
      <c r="G61" s="31">
        <v>0.38840000000000002</v>
      </c>
      <c r="H61" s="31">
        <v>0.55200000000000005</v>
      </c>
      <c r="I61" s="31">
        <v>177.29599999999999</v>
      </c>
      <c r="J61" s="32">
        <v>80.72</v>
      </c>
    </row>
    <row r="62" spans="2:10" x14ac:dyDescent="0.25">
      <c r="B62" s="30">
        <v>26.762499999999999</v>
      </c>
      <c r="C62" s="31">
        <v>664.92</v>
      </c>
      <c r="D62" s="31" t="s">
        <v>292</v>
      </c>
      <c r="E62" s="31" t="s">
        <v>394</v>
      </c>
      <c r="F62" s="31">
        <v>8.0000000000000004E-4</v>
      </c>
      <c r="G62" s="31">
        <v>8.0000000000000004E-4</v>
      </c>
      <c r="H62" s="31">
        <v>8.9999999999999998E-4</v>
      </c>
      <c r="I62" s="31">
        <v>188.114</v>
      </c>
      <c r="J62" s="32">
        <v>86.73</v>
      </c>
    </row>
    <row r="63" spans="2:10" x14ac:dyDescent="0.25">
      <c r="B63" s="30">
        <v>27.078800000000001</v>
      </c>
      <c r="C63" s="31">
        <v>667.84</v>
      </c>
      <c r="D63" s="31" t="s">
        <v>128</v>
      </c>
      <c r="E63" s="31" t="s">
        <v>138</v>
      </c>
      <c r="F63" s="31">
        <v>0.21829999999999999</v>
      </c>
      <c r="G63" s="31">
        <v>0.24340000000000001</v>
      </c>
      <c r="H63" s="31">
        <v>0.25330000000000003</v>
      </c>
      <c r="I63" s="31">
        <v>194.09</v>
      </c>
      <c r="J63" s="32">
        <v>90.05</v>
      </c>
    </row>
    <row r="64" spans="2:10" x14ac:dyDescent="0.25">
      <c r="B64" s="30">
        <v>27.230899999999998</v>
      </c>
      <c r="C64" s="31">
        <v>669.23</v>
      </c>
      <c r="D64" s="31" t="s">
        <v>128</v>
      </c>
      <c r="E64" s="31" t="s">
        <v>139</v>
      </c>
      <c r="F64" s="31">
        <v>0.39029999999999998</v>
      </c>
      <c r="G64" s="31">
        <v>0.4249</v>
      </c>
      <c r="H64" s="31">
        <v>0.45290000000000002</v>
      </c>
      <c r="I64" s="31">
        <v>193.60400000000001</v>
      </c>
      <c r="J64" s="32">
        <v>89.78</v>
      </c>
    </row>
    <row r="65" spans="2:10" x14ac:dyDescent="0.25">
      <c r="B65" s="30">
        <v>27.539899999999999</v>
      </c>
      <c r="C65" s="31">
        <v>672.02</v>
      </c>
      <c r="D65" s="31" t="s">
        <v>140</v>
      </c>
      <c r="E65" s="31" t="s">
        <v>141</v>
      </c>
      <c r="F65" s="31">
        <v>0.1022</v>
      </c>
      <c r="G65" s="31">
        <v>0.10249999999999999</v>
      </c>
      <c r="H65" s="31">
        <v>0.121</v>
      </c>
      <c r="I65" s="31">
        <v>189.464</v>
      </c>
      <c r="J65" s="32">
        <v>87.48</v>
      </c>
    </row>
    <row r="66" spans="2:10" x14ac:dyDescent="0.25">
      <c r="B66" s="30">
        <v>28.01</v>
      </c>
      <c r="C66" s="31">
        <v>676.18</v>
      </c>
      <c r="D66" s="31" t="s">
        <v>128</v>
      </c>
      <c r="E66" s="31" t="s">
        <v>142</v>
      </c>
      <c r="F66" s="31">
        <v>0.48099999999999998</v>
      </c>
      <c r="G66" s="31">
        <v>0.52969999999999995</v>
      </c>
      <c r="H66" s="31">
        <v>0.55820000000000003</v>
      </c>
      <c r="I66" s="31">
        <v>197.33</v>
      </c>
      <c r="J66" s="32">
        <v>91.85</v>
      </c>
    </row>
    <row r="67" spans="2:10" x14ac:dyDescent="0.25">
      <c r="B67" s="30">
        <v>28.492999999999999</v>
      </c>
      <c r="C67" s="31">
        <v>680.37</v>
      </c>
      <c r="D67" s="31" t="s">
        <v>292</v>
      </c>
      <c r="E67" s="31" t="s">
        <v>293</v>
      </c>
      <c r="F67" s="31">
        <v>5.9999999999999995E-4</v>
      </c>
      <c r="G67" s="31">
        <v>6.9999999999999999E-4</v>
      </c>
      <c r="H67" s="31">
        <v>6.9999999999999999E-4</v>
      </c>
      <c r="I67" s="31">
        <v>192.65</v>
      </c>
      <c r="J67" s="32">
        <v>89.25</v>
      </c>
    </row>
    <row r="68" spans="2:10" x14ac:dyDescent="0.25">
      <c r="B68" s="30">
        <v>28.723800000000001</v>
      </c>
      <c r="C68" s="31">
        <v>682.34</v>
      </c>
      <c r="D68" s="31" t="s">
        <v>140</v>
      </c>
      <c r="E68" s="31" t="s">
        <v>143</v>
      </c>
      <c r="F68" s="31">
        <v>0.54959999999999998</v>
      </c>
      <c r="G68" s="31">
        <v>0.55840000000000001</v>
      </c>
      <c r="H68" s="31">
        <v>0.65090000000000003</v>
      </c>
      <c r="I68" s="31">
        <v>195.386</v>
      </c>
      <c r="J68" s="32">
        <v>90.77</v>
      </c>
    </row>
    <row r="69" spans="2:10" x14ac:dyDescent="0.25">
      <c r="B69" s="30">
        <v>29.047000000000001</v>
      </c>
      <c r="C69" s="31">
        <v>685.06</v>
      </c>
      <c r="D69" s="31" t="s">
        <v>140</v>
      </c>
      <c r="E69" s="31" t="s">
        <v>144</v>
      </c>
      <c r="F69" s="31">
        <v>0.55779999999999996</v>
      </c>
      <c r="G69" s="31">
        <v>0.56369999999999998</v>
      </c>
      <c r="H69" s="31">
        <v>0.66059999999999997</v>
      </c>
      <c r="I69" s="31">
        <v>197.096</v>
      </c>
      <c r="J69" s="32">
        <v>91.72</v>
      </c>
    </row>
    <row r="70" spans="2:10" x14ac:dyDescent="0.25">
      <c r="B70" s="30">
        <v>29.185400000000001</v>
      </c>
      <c r="C70" s="31">
        <v>686.21</v>
      </c>
      <c r="D70" s="31" t="s">
        <v>128</v>
      </c>
      <c r="E70" s="31" t="s">
        <v>145</v>
      </c>
      <c r="F70" s="31">
        <v>0.10730000000000001</v>
      </c>
      <c r="G70" s="31">
        <v>0.1163</v>
      </c>
      <c r="H70" s="31">
        <v>0.1245</v>
      </c>
      <c r="I70" s="31">
        <v>200.24600000000001</v>
      </c>
      <c r="J70" s="32">
        <v>93.47</v>
      </c>
    </row>
    <row r="71" spans="2:10" x14ac:dyDescent="0.25">
      <c r="B71" s="30">
        <v>29.379799999999999</v>
      </c>
      <c r="C71" s="31">
        <v>687.82</v>
      </c>
      <c r="D71" s="31" t="s">
        <v>154</v>
      </c>
      <c r="E71" s="31" t="s">
        <v>387</v>
      </c>
      <c r="F71" s="31">
        <v>1.0483</v>
      </c>
      <c r="G71" s="31">
        <v>1.1466000000000001</v>
      </c>
      <c r="H71" s="31">
        <v>1.0671999999999999</v>
      </c>
      <c r="I71" s="31">
        <v>210.63200000000001</v>
      </c>
      <c r="J71" s="32">
        <v>99.24</v>
      </c>
    </row>
    <row r="72" spans="2:10" x14ac:dyDescent="0.25">
      <c r="B72" s="30">
        <v>29.568300000000001</v>
      </c>
      <c r="C72" s="31">
        <v>689.37</v>
      </c>
      <c r="D72" s="31" t="s">
        <v>292</v>
      </c>
      <c r="E72" s="31" t="s">
        <v>294</v>
      </c>
      <c r="F72" s="31">
        <v>1.8E-3</v>
      </c>
      <c r="G72" s="31">
        <v>1.9E-3</v>
      </c>
      <c r="H72" s="31">
        <v>2.0999999999999999E-3</v>
      </c>
      <c r="I72" s="31">
        <v>200.55199999999999</v>
      </c>
      <c r="J72" s="32">
        <v>93.64</v>
      </c>
    </row>
    <row r="73" spans="2:10" x14ac:dyDescent="0.25">
      <c r="B73" s="30">
        <v>30.732800000000001</v>
      </c>
      <c r="C73" s="31">
        <v>698.65</v>
      </c>
      <c r="D73" s="31" t="s">
        <v>292</v>
      </c>
      <c r="E73" s="31" t="s">
        <v>395</v>
      </c>
      <c r="F73" s="31">
        <v>1E-3</v>
      </c>
      <c r="G73" s="31">
        <v>1.1000000000000001E-3</v>
      </c>
      <c r="H73" s="31">
        <v>1.1999999999999999E-3</v>
      </c>
      <c r="I73" s="31">
        <v>204.20599999999999</v>
      </c>
      <c r="J73" s="32">
        <v>95.67</v>
      </c>
    </row>
    <row r="74" spans="2:10" x14ac:dyDescent="0.25">
      <c r="B74" s="30">
        <v>30.906700000000001</v>
      </c>
      <c r="C74" s="31">
        <v>700</v>
      </c>
      <c r="D74" s="31" t="s">
        <v>147</v>
      </c>
      <c r="E74" s="31" t="s">
        <v>148</v>
      </c>
      <c r="F74" s="31">
        <v>0.98750000000000004</v>
      </c>
      <c r="G74" s="31">
        <v>1.0929</v>
      </c>
      <c r="H74" s="31">
        <v>1.1459999999999999</v>
      </c>
      <c r="I74" s="31">
        <v>209.15600000000001</v>
      </c>
      <c r="J74" s="32">
        <v>98.42</v>
      </c>
    </row>
    <row r="75" spans="2:10" x14ac:dyDescent="0.25">
      <c r="B75" s="30">
        <v>31.168299999999999</v>
      </c>
      <c r="C75" s="31">
        <v>701.89</v>
      </c>
      <c r="D75" s="31"/>
      <c r="E75" s="31" t="s">
        <v>110</v>
      </c>
      <c r="F75" s="31">
        <v>1.2999999999999999E-3</v>
      </c>
      <c r="G75" s="31">
        <v>1.4E-3</v>
      </c>
      <c r="H75" s="31">
        <v>1.5E-3</v>
      </c>
      <c r="I75" s="31">
        <v>209.15600000000001</v>
      </c>
      <c r="J75" s="32">
        <v>98.42</v>
      </c>
    </row>
    <row r="76" spans="2:10" x14ac:dyDescent="0.25">
      <c r="B76" s="30">
        <v>31.613299999999999</v>
      </c>
      <c r="C76" s="31">
        <v>705.06</v>
      </c>
      <c r="D76" s="31" t="s">
        <v>292</v>
      </c>
      <c r="E76" s="31" t="s">
        <v>296</v>
      </c>
      <c r="F76" s="31">
        <v>1.8E-3</v>
      </c>
      <c r="G76" s="31">
        <v>1.9E-3</v>
      </c>
      <c r="H76" s="31">
        <v>2.2000000000000001E-3</v>
      </c>
      <c r="I76" s="31">
        <v>204.81800000000001</v>
      </c>
      <c r="J76" s="32">
        <v>96.01</v>
      </c>
    </row>
    <row r="77" spans="2:10" x14ac:dyDescent="0.25">
      <c r="B77" s="30">
        <v>32.304699999999997</v>
      </c>
      <c r="C77" s="31">
        <v>709.88</v>
      </c>
      <c r="D77" s="31" t="s">
        <v>292</v>
      </c>
      <c r="E77" s="31" t="s">
        <v>396</v>
      </c>
      <c r="F77" s="31">
        <v>5.9999999999999995E-4</v>
      </c>
      <c r="G77" s="31">
        <v>5.9999999999999995E-4</v>
      </c>
      <c r="H77" s="31">
        <v>6.9999999999999999E-4</v>
      </c>
      <c r="I77" s="31">
        <v>209.13800000000001</v>
      </c>
      <c r="J77" s="32">
        <v>98.41</v>
      </c>
    </row>
    <row r="78" spans="2:10" x14ac:dyDescent="0.25">
      <c r="B78" s="30">
        <v>32.757199999999997</v>
      </c>
      <c r="C78" s="31">
        <v>712.96</v>
      </c>
      <c r="D78" s="31" t="s">
        <v>292</v>
      </c>
      <c r="E78" s="31" t="s">
        <v>297</v>
      </c>
      <c r="F78" s="31">
        <v>1.1000000000000001E-3</v>
      </c>
      <c r="G78" s="31">
        <v>1E-3</v>
      </c>
      <c r="H78" s="31">
        <v>1.2999999999999999E-3</v>
      </c>
      <c r="I78" s="31">
        <v>207.98599999999999</v>
      </c>
      <c r="J78" s="32">
        <v>97.77</v>
      </c>
    </row>
    <row r="79" spans="2:10" x14ac:dyDescent="0.25">
      <c r="B79" s="30">
        <v>33.5</v>
      </c>
      <c r="C79" s="31">
        <v>717.91</v>
      </c>
      <c r="D79" s="31" t="s">
        <v>140</v>
      </c>
      <c r="E79" s="31" t="s">
        <v>149</v>
      </c>
      <c r="F79" s="31">
        <v>8.5699999999999998E-2</v>
      </c>
      <c r="G79" s="31">
        <v>8.8599999999999998E-2</v>
      </c>
      <c r="H79" s="31">
        <v>0.10150000000000001</v>
      </c>
      <c r="I79" s="31">
        <v>211.154</v>
      </c>
      <c r="J79" s="32">
        <v>99.53</v>
      </c>
    </row>
    <row r="80" spans="2:10" x14ac:dyDescent="0.25">
      <c r="B80" s="30">
        <v>33.730699999999999</v>
      </c>
      <c r="C80" s="31">
        <v>719.42</v>
      </c>
      <c r="D80" s="31" t="s">
        <v>140</v>
      </c>
      <c r="E80" s="31" t="s">
        <v>150</v>
      </c>
      <c r="F80" s="31">
        <v>5.0834000000000001</v>
      </c>
      <c r="G80" s="31">
        <v>4.9997999999999996</v>
      </c>
      <c r="H80" s="31">
        <v>6.0205000000000002</v>
      </c>
      <c r="I80" s="31">
        <v>213.67400000000001</v>
      </c>
      <c r="J80" s="32">
        <v>100.93</v>
      </c>
    </row>
    <row r="81" spans="2:10" x14ac:dyDescent="0.25">
      <c r="B81" s="30">
        <v>33.872599999999998</v>
      </c>
      <c r="C81" s="31">
        <v>720.34</v>
      </c>
      <c r="D81" s="31" t="s">
        <v>154</v>
      </c>
      <c r="E81" s="31" t="s">
        <v>298</v>
      </c>
      <c r="F81" s="31">
        <v>3.2599999999999997E-2</v>
      </c>
      <c r="G81" s="31">
        <v>3.5499999999999997E-2</v>
      </c>
      <c r="H81" s="31">
        <v>3.32E-2</v>
      </c>
      <c r="I81" s="31">
        <v>224.31200000000001</v>
      </c>
      <c r="J81" s="32">
        <v>106.84</v>
      </c>
    </row>
    <row r="82" spans="2:10" x14ac:dyDescent="0.25">
      <c r="B82" s="30">
        <v>34.008200000000002</v>
      </c>
      <c r="C82" s="31">
        <v>721.22</v>
      </c>
      <c r="D82" s="31" t="s">
        <v>151</v>
      </c>
      <c r="E82" s="31" t="s">
        <v>152</v>
      </c>
      <c r="F82" s="31">
        <v>0.58230000000000004</v>
      </c>
      <c r="G82" s="31">
        <v>0.58889999999999998</v>
      </c>
      <c r="H82" s="31">
        <v>0.60340000000000005</v>
      </c>
      <c r="I82" s="31">
        <v>220.80199999999999</v>
      </c>
      <c r="J82" s="32">
        <v>104.89</v>
      </c>
    </row>
    <row r="83" spans="2:10" x14ac:dyDescent="0.25">
      <c r="B83" s="30">
        <v>35.377099999999999</v>
      </c>
      <c r="C83" s="31">
        <v>729.83</v>
      </c>
      <c r="D83" s="31" t="s">
        <v>154</v>
      </c>
      <c r="E83" s="31" t="s">
        <v>155</v>
      </c>
      <c r="F83" s="31">
        <v>1.4355</v>
      </c>
      <c r="G83" s="31">
        <v>1.5664</v>
      </c>
      <c r="H83" s="31">
        <v>1.4614</v>
      </c>
      <c r="I83" s="31">
        <v>228.398</v>
      </c>
      <c r="J83" s="32">
        <v>109.11</v>
      </c>
    </row>
    <row r="84" spans="2:10" ht="15.75" thickBot="1" x14ac:dyDescent="0.3">
      <c r="B84" s="33">
        <v>35.598300000000002</v>
      </c>
      <c r="C84" s="34">
        <v>731.18</v>
      </c>
      <c r="D84" s="34" t="s">
        <v>154</v>
      </c>
      <c r="E84" s="34" t="s">
        <v>299</v>
      </c>
      <c r="F84" s="34">
        <v>4.1700000000000001E-2</v>
      </c>
      <c r="G84" s="34">
        <v>4.41E-2</v>
      </c>
      <c r="H84" s="34">
        <v>4.24E-2</v>
      </c>
      <c r="I84" s="34">
        <v>229.73</v>
      </c>
      <c r="J84" s="35">
        <v>109.85</v>
      </c>
    </row>
    <row r="98" spans="2:10" ht="15.75" thickBot="1" x14ac:dyDescent="0.3"/>
    <row r="99" spans="2:10" ht="15.75" thickBot="1" x14ac:dyDescent="0.3">
      <c r="B99" s="24" t="s">
        <v>99</v>
      </c>
      <c r="C99" s="25" t="s">
        <v>100</v>
      </c>
      <c r="D99" s="25" t="s">
        <v>101</v>
      </c>
      <c r="E99" s="25" t="s">
        <v>102</v>
      </c>
      <c r="F99" s="25" t="s">
        <v>103</v>
      </c>
      <c r="G99" s="25" t="s">
        <v>104</v>
      </c>
      <c r="H99" s="25" t="s">
        <v>105</v>
      </c>
      <c r="I99" s="25" t="s">
        <v>94</v>
      </c>
      <c r="J99" s="26" t="s">
        <v>106</v>
      </c>
    </row>
    <row r="100" spans="2:10" x14ac:dyDescent="0.25">
      <c r="B100" s="37">
        <v>35.697800000000001</v>
      </c>
      <c r="C100" s="38">
        <v>731.79</v>
      </c>
      <c r="D100" s="38" t="s">
        <v>154</v>
      </c>
      <c r="E100" s="38" t="s">
        <v>156</v>
      </c>
      <c r="F100" s="38">
        <v>0.45050000000000001</v>
      </c>
      <c r="G100" s="38">
        <v>0.48680000000000001</v>
      </c>
      <c r="H100" s="38">
        <v>0.45860000000000001</v>
      </c>
      <c r="I100" s="38">
        <v>228.97399999999999</v>
      </c>
      <c r="J100" s="39">
        <v>109.43</v>
      </c>
    </row>
    <row r="101" spans="2:10" x14ac:dyDescent="0.25">
      <c r="B101" s="30">
        <v>35.918300000000002</v>
      </c>
      <c r="C101" s="31">
        <v>733.12</v>
      </c>
      <c r="D101" s="31"/>
      <c r="E101" s="31" t="s">
        <v>110</v>
      </c>
      <c r="F101" s="31">
        <v>5.9999999999999995E-4</v>
      </c>
      <c r="G101" s="31">
        <v>5.9999999999999995E-4</v>
      </c>
      <c r="H101" s="31">
        <v>5.9999999999999995E-4</v>
      </c>
      <c r="I101" s="31">
        <v>228.97399999999999</v>
      </c>
      <c r="J101" s="32">
        <v>109.43</v>
      </c>
    </row>
    <row r="102" spans="2:10" x14ac:dyDescent="0.25">
      <c r="B102" s="30">
        <v>36.693600000000004</v>
      </c>
      <c r="C102" s="31">
        <v>737.74</v>
      </c>
      <c r="D102" s="31" t="s">
        <v>151</v>
      </c>
      <c r="E102" s="31" t="s">
        <v>157</v>
      </c>
      <c r="F102" s="31">
        <v>1.7544999999999999</v>
      </c>
      <c r="G102" s="31">
        <v>1.7392000000000001</v>
      </c>
      <c r="H102" s="31">
        <v>1.8182</v>
      </c>
      <c r="I102" s="31">
        <v>242.13200000000001</v>
      </c>
      <c r="J102" s="32">
        <v>116.74</v>
      </c>
    </row>
    <row r="103" spans="2:10" x14ac:dyDescent="0.25">
      <c r="B103" s="30">
        <v>36.823799999999999</v>
      </c>
      <c r="C103" s="31">
        <v>738.5</v>
      </c>
      <c r="D103" s="31" t="s">
        <v>154</v>
      </c>
      <c r="E103" s="31" t="s">
        <v>158</v>
      </c>
      <c r="F103" s="31">
        <v>0.1111</v>
      </c>
      <c r="G103" s="31">
        <v>0.11840000000000001</v>
      </c>
      <c r="H103" s="31">
        <v>0.11310000000000001</v>
      </c>
      <c r="I103" s="31">
        <v>233.54599999999999</v>
      </c>
      <c r="J103" s="32">
        <v>111.97</v>
      </c>
    </row>
    <row r="104" spans="2:10" x14ac:dyDescent="0.25">
      <c r="B104" s="30">
        <v>37.3367</v>
      </c>
      <c r="C104" s="31">
        <v>741.47</v>
      </c>
      <c r="D104" s="31"/>
      <c r="E104" s="31" t="s">
        <v>110</v>
      </c>
      <c r="F104" s="31">
        <v>2.9999999999999997E-4</v>
      </c>
      <c r="G104" s="31">
        <v>2.9999999999999997E-4</v>
      </c>
      <c r="H104" s="31">
        <v>2.9999999999999997E-4</v>
      </c>
      <c r="I104" s="31">
        <v>233.54599999999999</v>
      </c>
      <c r="J104" s="32">
        <v>111.97</v>
      </c>
    </row>
    <row r="105" spans="2:10" x14ac:dyDescent="0.25">
      <c r="B105" s="30">
        <v>37.981099999999998</v>
      </c>
      <c r="C105" s="31">
        <v>745.14</v>
      </c>
      <c r="D105" s="31" t="s">
        <v>151</v>
      </c>
      <c r="E105" s="31" t="s">
        <v>159</v>
      </c>
      <c r="F105" s="31">
        <v>2.9289000000000001</v>
      </c>
      <c r="G105" s="31">
        <v>2.8769999999999998</v>
      </c>
      <c r="H105" s="31">
        <v>3.0352000000000001</v>
      </c>
      <c r="I105" s="31">
        <v>230.738</v>
      </c>
      <c r="J105" s="32">
        <v>110.41</v>
      </c>
    </row>
    <row r="106" spans="2:10" x14ac:dyDescent="0.25">
      <c r="B106" s="30">
        <v>38.388300000000001</v>
      </c>
      <c r="C106" s="31">
        <v>747.42</v>
      </c>
      <c r="D106" s="31" t="s">
        <v>154</v>
      </c>
      <c r="E106" s="31" t="s">
        <v>160</v>
      </c>
      <c r="F106" s="31">
        <v>1.7049000000000001</v>
      </c>
      <c r="G106" s="31">
        <v>1.7944</v>
      </c>
      <c r="H106" s="31">
        <v>1.7356</v>
      </c>
      <c r="I106" s="31">
        <v>236.24600000000001</v>
      </c>
      <c r="J106" s="32">
        <v>113.47</v>
      </c>
    </row>
    <row r="107" spans="2:10" x14ac:dyDescent="0.25">
      <c r="B107" s="30">
        <v>38.643300000000004</v>
      </c>
      <c r="C107" s="31">
        <v>748.83</v>
      </c>
      <c r="D107" s="31"/>
      <c r="E107" s="31" t="s">
        <v>110</v>
      </c>
      <c r="F107" s="31">
        <v>7.6E-3</v>
      </c>
      <c r="G107" s="31">
        <v>8.0000000000000002E-3</v>
      </c>
      <c r="H107" s="31">
        <v>7.7999999999999996E-3</v>
      </c>
      <c r="I107" s="31">
        <v>236.24600000000001</v>
      </c>
      <c r="J107" s="32">
        <v>113.47</v>
      </c>
    </row>
    <row r="108" spans="2:10" x14ac:dyDescent="0.25">
      <c r="B108" s="30">
        <v>39.065199999999997</v>
      </c>
      <c r="C108" s="31">
        <v>751.14</v>
      </c>
      <c r="D108" s="31" t="s">
        <v>154</v>
      </c>
      <c r="E108" s="31" t="s">
        <v>300</v>
      </c>
      <c r="F108" s="31">
        <v>0.13769999999999999</v>
      </c>
      <c r="G108" s="31">
        <v>0.14349999999999999</v>
      </c>
      <c r="H108" s="31">
        <v>0.14019999999999999</v>
      </c>
      <c r="I108" s="31">
        <v>238.58600000000001</v>
      </c>
      <c r="J108" s="32">
        <v>114.77</v>
      </c>
    </row>
    <row r="109" spans="2:10" x14ac:dyDescent="0.25">
      <c r="B109" s="30">
        <v>39.521799999999999</v>
      </c>
      <c r="C109" s="31">
        <v>753.61</v>
      </c>
      <c r="D109" s="31" t="s">
        <v>161</v>
      </c>
      <c r="E109" s="31" t="s">
        <v>162</v>
      </c>
      <c r="F109" s="31">
        <v>1.0146999999999999</v>
      </c>
      <c r="G109" s="31">
        <v>0.88570000000000004</v>
      </c>
      <c r="H109" s="31">
        <v>1.2806</v>
      </c>
      <c r="I109" s="31">
        <v>231.13399999999999</v>
      </c>
      <c r="J109" s="32">
        <v>110.63</v>
      </c>
    </row>
    <row r="110" spans="2:10" x14ac:dyDescent="0.25">
      <c r="B110" s="30">
        <v>39.863300000000002</v>
      </c>
      <c r="C110" s="31">
        <v>755.43</v>
      </c>
      <c r="D110" s="31"/>
      <c r="E110" s="31" t="s">
        <v>110</v>
      </c>
      <c r="F110" s="31">
        <v>1.5E-3</v>
      </c>
      <c r="G110" s="31">
        <v>1.2999999999999999E-3</v>
      </c>
      <c r="H110" s="31">
        <v>1.9E-3</v>
      </c>
      <c r="I110" s="31">
        <v>231.13399999999999</v>
      </c>
      <c r="J110" s="32">
        <v>110.63</v>
      </c>
    </row>
    <row r="111" spans="2:10" x14ac:dyDescent="0.25">
      <c r="B111" s="30">
        <v>40.357300000000002</v>
      </c>
      <c r="C111" s="31">
        <v>758.04</v>
      </c>
      <c r="D111" s="31" t="s">
        <v>154</v>
      </c>
      <c r="E111" s="31" t="s">
        <v>163</v>
      </c>
      <c r="F111" s="31">
        <v>0.4914</v>
      </c>
      <c r="G111" s="31">
        <v>0.52229999999999999</v>
      </c>
      <c r="H111" s="31">
        <v>0.50029999999999997</v>
      </c>
      <c r="I111" s="31">
        <v>240.09800000000001</v>
      </c>
      <c r="J111" s="32">
        <v>115.61</v>
      </c>
    </row>
    <row r="112" spans="2:10" x14ac:dyDescent="0.25">
      <c r="B112" s="30">
        <v>40.559199999999997</v>
      </c>
      <c r="C112" s="31">
        <v>759.09</v>
      </c>
      <c r="D112" s="31" t="s">
        <v>154</v>
      </c>
      <c r="E112" s="31" t="s">
        <v>164</v>
      </c>
      <c r="F112" s="31">
        <v>1.2309000000000001</v>
      </c>
      <c r="G112" s="31">
        <v>1.3081</v>
      </c>
      <c r="H112" s="31">
        <v>1.2531000000000001</v>
      </c>
      <c r="I112" s="31">
        <v>240.09800000000001</v>
      </c>
      <c r="J112" s="32">
        <v>115.61</v>
      </c>
    </row>
    <row r="113" spans="2:10" x14ac:dyDescent="0.25">
      <c r="B113" s="30">
        <v>41.015000000000001</v>
      </c>
      <c r="C113" s="31">
        <v>761.45</v>
      </c>
      <c r="D113" s="31"/>
      <c r="E113" s="31" t="s">
        <v>110</v>
      </c>
      <c r="F113" s="31">
        <v>4.1000000000000003E-3</v>
      </c>
      <c r="G113" s="31">
        <v>4.4000000000000003E-3</v>
      </c>
      <c r="H113" s="31">
        <v>4.1999999999999997E-3</v>
      </c>
      <c r="I113" s="31">
        <v>240.09800000000001</v>
      </c>
      <c r="J113" s="32">
        <v>115.61</v>
      </c>
    </row>
    <row r="114" spans="2:10" x14ac:dyDescent="0.25">
      <c r="B114" s="30">
        <v>41.543300000000002</v>
      </c>
      <c r="C114" s="31">
        <v>764.14</v>
      </c>
      <c r="D114" s="31" t="s">
        <v>154</v>
      </c>
      <c r="E114" s="31" t="s">
        <v>165</v>
      </c>
      <c r="F114" s="31">
        <v>0.98880000000000001</v>
      </c>
      <c r="G114" s="31">
        <v>1.0722</v>
      </c>
      <c r="H114" s="31">
        <v>1.0065999999999999</v>
      </c>
      <c r="I114" s="31">
        <v>243.77</v>
      </c>
      <c r="J114" s="32">
        <v>117.65</v>
      </c>
    </row>
    <row r="115" spans="2:10" x14ac:dyDescent="0.25">
      <c r="B115" s="30">
        <v>41.874600000000001</v>
      </c>
      <c r="C115" s="31">
        <v>765.81</v>
      </c>
      <c r="D115" s="31" t="s">
        <v>154</v>
      </c>
      <c r="E115" s="31" t="s">
        <v>166</v>
      </c>
      <c r="F115" s="31">
        <v>0.78190000000000004</v>
      </c>
      <c r="G115" s="31">
        <v>0.83979999999999999</v>
      </c>
      <c r="H115" s="31">
        <v>0.79600000000000004</v>
      </c>
      <c r="I115" s="31">
        <v>243.87799999999999</v>
      </c>
      <c r="J115" s="32">
        <v>117.71</v>
      </c>
    </row>
    <row r="116" spans="2:10" x14ac:dyDescent="0.25">
      <c r="B116" s="30">
        <v>42.175899999999999</v>
      </c>
      <c r="C116" s="31">
        <v>767.31</v>
      </c>
      <c r="D116" s="31" t="s">
        <v>154</v>
      </c>
      <c r="E116" s="31" t="s">
        <v>301</v>
      </c>
      <c r="F116" s="31">
        <v>0.29349999999999998</v>
      </c>
      <c r="G116" s="31">
        <v>0.30890000000000001</v>
      </c>
      <c r="H116" s="31">
        <v>0.29880000000000001</v>
      </c>
      <c r="I116" s="31">
        <v>243.91399999999999</v>
      </c>
      <c r="J116" s="32">
        <v>117.73</v>
      </c>
    </row>
    <row r="117" spans="2:10" x14ac:dyDescent="0.25">
      <c r="B117" s="30">
        <v>42.754899999999999</v>
      </c>
      <c r="C117" s="31">
        <v>770.16</v>
      </c>
      <c r="D117" s="31" t="s">
        <v>151</v>
      </c>
      <c r="E117" s="31" t="s">
        <v>397</v>
      </c>
      <c r="F117" s="31">
        <v>0.31919999999999998</v>
      </c>
      <c r="G117" s="31">
        <v>0.31680000000000003</v>
      </c>
      <c r="H117" s="31">
        <v>0.33079999999999998</v>
      </c>
      <c r="I117" s="31">
        <v>246.84800000000001</v>
      </c>
      <c r="J117" s="32">
        <v>119.36</v>
      </c>
    </row>
    <row r="118" spans="2:10" x14ac:dyDescent="0.25">
      <c r="B118" s="30">
        <v>43.222299999999997</v>
      </c>
      <c r="C118" s="31">
        <v>772.43</v>
      </c>
      <c r="D118" s="31" t="s">
        <v>154</v>
      </c>
      <c r="E118" s="31" t="s">
        <v>169</v>
      </c>
      <c r="F118" s="31">
        <v>0.93969999999999998</v>
      </c>
      <c r="G118" s="31">
        <v>1.0075000000000001</v>
      </c>
      <c r="H118" s="31">
        <v>0.95660000000000001</v>
      </c>
      <c r="I118" s="31">
        <v>246.07400000000001</v>
      </c>
      <c r="J118" s="32">
        <v>118.93</v>
      </c>
    </row>
    <row r="119" spans="2:10" x14ac:dyDescent="0.25">
      <c r="B119" s="30">
        <v>43.505400000000002</v>
      </c>
      <c r="C119" s="31">
        <v>773.79</v>
      </c>
      <c r="D119" s="31"/>
      <c r="E119" s="31" t="s">
        <v>110</v>
      </c>
      <c r="F119" s="31">
        <v>1.3110999999999999</v>
      </c>
      <c r="G119" s="31">
        <v>1.4057999999999999</v>
      </c>
      <c r="H119" s="31">
        <v>1.3348</v>
      </c>
      <c r="I119" s="31">
        <v>246.07400000000001</v>
      </c>
      <c r="J119" s="32">
        <v>118.93</v>
      </c>
    </row>
    <row r="120" spans="2:10" x14ac:dyDescent="0.25">
      <c r="B120" s="30">
        <v>43.671399999999998</v>
      </c>
      <c r="C120" s="31">
        <v>774.59</v>
      </c>
      <c r="D120" s="31" t="s">
        <v>151</v>
      </c>
      <c r="E120" s="31" t="s">
        <v>170</v>
      </c>
      <c r="F120" s="31">
        <v>3.4171999999999998</v>
      </c>
      <c r="G120" s="31">
        <v>3.3565999999999998</v>
      </c>
      <c r="H120" s="31">
        <v>3.5411999999999999</v>
      </c>
      <c r="I120" s="31">
        <v>243.5</v>
      </c>
      <c r="J120" s="32">
        <v>117.5</v>
      </c>
    </row>
    <row r="121" spans="2:10" x14ac:dyDescent="0.25">
      <c r="B121" s="30">
        <v>43.741500000000002</v>
      </c>
      <c r="C121" s="31">
        <v>774.92</v>
      </c>
      <c r="D121" s="31" t="s">
        <v>154</v>
      </c>
      <c r="E121" s="31" t="s">
        <v>302</v>
      </c>
      <c r="F121" s="31">
        <v>0.57969999999999999</v>
      </c>
      <c r="G121" s="31">
        <v>0.61470000000000002</v>
      </c>
      <c r="H121" s="31">
        <v>0.59009999999999996</v>
      </c>
      <c r="I121" s="31">
        <v>245.37200000000001</v>
      </c>
      <c r="J121" s="32">
        <v>118.54</v>
      </c>
    </row>
    <row r="122" spans="2:10" x14ac:dyDescent="0.25">
      <c r="B122" s="30">
        <v>44.003100000000003</v>
      </c>
      <c r="C122" s="31">
        <v>776.16</v>
      </c>
      <c r="D122" s="31" t="s">
        <v>151</v>
      </c>
      <c r="E122" s="31" t="s">
        <v>171</v>
      </c>
      <c r="F122" s="31">
        <v>1.6772</v>
      </c>
      <c r="G122" s="31">
        <v>1.6645000000000001</v>
      </c>
      <c r="H122" s="31">
        <v>1.7381</v>
      </c>
      <c r="I122" s="31">
        <v>246.84800000000001</v>
      </c>
      <c r="J122" s="32">
        <v>119.36</v>
      </c>
    </row>
    <row r="123" spans="2:10" x14ac:dyDescent="0.25">
      <c r="B123" s="30">
        <v>45.101900000000001</v>
      </c>
      <c r="C123" s="31">
        <v>781.28</v>
      </c>
      <c r="D123" s="31" t="s">
        <v>151</v>
      </c>
      <c r="E123" s="31" t="s">
        <v>172</v>
      </c>
      <c r="F123" s="31">
        <v>0.91169999999999995</v>
      </c>
      <c r="G123" s="31">
        <v>0.88349999999999995</v>
      </c>
      <c r="H123" s="31">
        <v>0.94479999999999997</v>
      </c>
      <c r="I123" s="31">
        <v>247.19</v>
      </c>
      <c r="J123" s="32">
        <v>119.55</v>
      </c>
    </row>
    <row r="124" spans="2:10" x14ac:dyDescent="0.25">
      <c r="B124" s="30">
        <v>45.41</v>
      </c>
      <c r="C124" s="31">
        <v>782.69</v>
      </c>
      <c r="D124" s="31" t="s">
        <v>173</v>
      </c>
      <c r="E124" s="31" t="s">
        <v>174</v>
      </c>
      <c r="F124" s="31">
        <v>3.3700000000000001E-2</v>
      </c>
      <c r="G124" s="31">
        <v>3.5999999999999997E-2</v>
      </c>
      <c r="H124" s="31">
        <v>3.0499999999999999E-2</v>
      </c>
      <c r="I124" s="31">
        <v>255.36199999999999</v>
      </c>
      <c r="J124" s="32">
        <v>124.09</v>
      </c>
    </row>
    <row r="125" spans="2:10" x14ac:dyDescent="0.25">
      <c r="B125" s="30">
        <v>45.896900000000002</v>
      </c>
      <c r="C125" s="31">
        <v>784.89</v>
      </c>
      <c r="D125" s="31" t="s">
        <v>151</v>
      </c>
      <c r="E125" s="31" t="s">
        <v>175</v>
      </c>
      <c r="F125" s="31">
        <v>1.0496000000000001</v>
      </c>
      <c r="G125" s="31">
        <v>1.0356000000000001</v>
      </c>
      <c r="H125" s="31">
        <v>1.0876999999999999</v>
      </c>
      <c r="I125" s="31">
        <v>249.98</v>
      </c>
      <c r="J125" s="32">
        <v>121.1</v>
      </c>
    </row>
    <row r="126" spans="2:10" x14ac:dyDescent="0.25">
      <c r="B126" s="30">
        <v>46.415999999999997</v>
      </c>
      <c r="C126" s="31">
        <v>787.21</v>
      </c>
      <c r="D126" s="31" t="s">
        <v>151</v>
      </c>
      <c r="E126" s="31" t="s">
        <v>176</v>
      </c>
      <c r="F126" s="31">
        <v>0.96050000000000002</v>
      </c>
      <c r="G126" s="31">
        <v>0.9476</v>
      </c>
      <c r="H126" s="31">
        <v>0.99529999999999996</v>
      </c>
      <c r="I126" s="31">
        <v>249.98</v>
      </c>
      <c r="J126" s="32">
        <v>121.1</v>
      </c>
    </row>
    <row r="127" spans="2:10" x14ac:dyDescent="0.25">
      <c r="B127" s="30">
        <v>46.808</v>
      </c>
      <c r="C127" s="31">
        <v>788.94</v>
      </c>
      <c r="D127" s="31" t="s">
        <v>151</v>
      </c>
      <c r="E127" s="31" t="s">
        <v>177</v>
      </c>
      <c r="F127" s="31">
        <v>2.6044999999999998</v>
      </c>
      <c r="G127" s="31">
        <v>2.5630000000000002</v>
      </c>
      <c r="H127" s="31">
        <v>2.6991000000000001</v>
      </c>
      <c r="I127" s="31">
        <v>250.16</v>
      </c>
      <c r="J127" s="32">
        <v>121.2</v>
      </c>
    </row>
    <row r="128" spans="2:10" x14ac:dyDescent="0.25">
      <c r="B128" s="30">
        <v>47.233600000000003</v>
      </c>
      <c r="C128" s="31">
        <v>790.8</v>
      </c>
      <c r="D128" s="31" t="s">
        <v>151</v>
      </c>
      <c r="E128" s="31" t="s">
        <v>178</v>
      </c>
      <c r="F128" s="31">
        <v>0.12740000000000001</v>
      </c>
      <c r="G128" s="31">
        <v>0.1234</v>
      </c>
      <c r="H128" s="31">
        <v>0.13200000000000001</v>
      </c>
      <c r="I128" s="31">
        <v>250.75399999999999</v>
      </c>
      <c r="J128" s="32">
        <v>121.53</v>
      </c>
    </row>
    <row r="129" spans="2:10" x14ac:dyDescent="0.25">
      <c r="B129" s="30">
        <v>48.031399999999998</v>
      </c>
      <c r="C129" s="31">
        <v>794.24</v>
      </c>
      <c r="D129" s="31" t="s">
        <v>151</v>
      </c>
      <c r="E129" s="31" t="s">
        <v>179</v>
      </c>
      <c r="F129" s="31">
        <v>3.3635000000000002</v>
      </c>
      <c r="G129" s="31">
        <v>3.28</v>
      </c>
      <c r="H129" s="31">
        <v>3.4855999999999998</v>
      </c>
      <c r="I129" s="31">
        <v>254.17400000000001</v>
      </c>
      <c r="J129" s="32">
        <v>123.43</v>
      </c>
    </row>
    <row r="130" spans="2:10" ht="15.75" thickBot="1" x14ac:dyDescent="0.3">
      <c r="B130" s="33">
        <v>48.782499999999999</v>
      </c>
      <c r="C130" s="34">
        <v>797.41</v>
      </c>
      <c r="D130" s="34"/>
      <c r="E130" s="34" t="s">
        <v>110</v>
      </c>
      <c r="F130" s="34">
        <v>6.9999999999999999E-4</v>
      </c>
      <c r="G130" s="34">
        <v>6.9999999999999999E-4</v>
      </c>
      <c r="H130" s="34">
        <v>6.9999999999999999E-4</v>
      </c>
      <c r="I130" s="34">
        <v>254.17400000000001</v>
      </c>
      <c r="J130" s="35">
        <v>123.43</v>
      </c>
    </row>
    <row r="144" spans="2:10" ht="15.75" thickBot="1" x14ac:dyDescent="0.3"/>
    <row r="145" spans="2:10" ht="15.75" thickBot="1" x14ac:dyDescent="0.3">
      <c r="B145" s="24" t="s">
        <v>99</v>
      </c>
      <c r="C145" s="25" t="s">
        <v>100</v>
      </c>
      <c r="D145" s="25" t="s">
        <v>101</v>
      </c>
      <c r="E145" s="25" t="s">
        <v>102</v>
      </c>
      <c r="F145" s="25" t="s">
        <v>103</v>
      </c>
      <c r="G145" s="25" t="s">
        <v>104</v>
      </c>
      <c r="H145" s="25" t="s">
        <v>105</v>
      </c>
      <c r="I145" s="25" t="s">
        <v>94</v>
      </c>
      <c r="J145" s="26" t="s">
        <v>106</v>
      </c>
    </row>
    <row r="146" spans="2:10" x14ac:dyDescent="0.25">
      <c r="B146" s="37">
        <v>49.404000000000003</v>
      </c>
      <c r="C146" s="38">
        <v>800</v>
      </c>
      <c r="D146" s="38" t="s">
        <v>180</v>
      </c>
      <c r="E146" s="38" t="s">
        <v>181</v>
      </c>
      <c r="F146" s="38">
        <v>1.8971</v>
      </c>
      <c r="G146" s="38">
        <v>2.0436000000000001</v>
      </c>
      <c r="H146" s="38">
        <v>1.9313</v>
      </c>
      <c r="I146" s="38">
        <v>258.22399999999999</v>
      </c>
      <c r="J146" s="39">
        <v>125.68</v>
      </c>
    </row>
    <row r="147" spans="2:10" x14ac:dyDescent="0.25">
      <c r="B147" s="30">
        <v>49.742100000000001</v>
      </c>
      <c r="C147" s="31">
        <v>801.31</v>
      </c>
      <c r="D147" s="31" t="s">
        <v>151</v>
      </c>
      <c r="E147" s="31" t="s">
        <v>303</v>
      </c>
      <c r="F147" s="31">
        <v>1.1661999999999999</v>
      </c>
      <c r="G147" s="31">
        <v>1.1274</v>
      </c>
      <c r="H147" s="31">
        <v>1.2085999999999999</v>
      </c>
      <c r="I147" s="31">
        <v>255.79400000000001</v>
      </c>
      <c r="J147" s="32">
        <v>124.33</v>
      </c>
    </row>
    <row r="148" spans="2:10" x14ac:dyDescent="0.25">
      <c r="B148" s="30">
        <v>50.46</v>
      </c>
      <c r="C148" s="31">
        <v>804.07</v>
      </c>
      <c r="D148" s="31"/>
      <c r="E148" s="31" t="s">
        <v>110</v>
      </c>
      <c r="F148" s="31">
        <v>1.1000000000000001E-3</v>
      </c>
      <c r="G148" s="31">
        <v>1E-3</v>
      </c>
      <c r="H148" s="31">
        <v>1.1000000000000001E-3</v>
      </c>
      <c r="I148" s="31">
        <v>255.79400000000001</v>
      </c>
      <c r="J148" s="32">
        <v>124.33</v>
      </c>
    </row>
    <row r="149" spans="2:10" x14ac:dyDescent="0.25">
      <c r="B149" s="30">
        <v>51.026699999999998</v>
      </c>
      <c r="C149" s="31">
        <v>806.22</v>
      </c>
      <c r="D149" s="31" t="s">
        <v>173</v>
      </c>
      <c r="E149" s="31" t="s">
        <v>202</v>
      </c>
      <c r="F149" s="31">
        <v>2.4E-2</v>
      </c>
      <c r="G149" s="31">
        <v>2.4899999999999999E-2</v>
      </c>
      <c r="H149" s="31">
        <v>2.1700000000000001E-2</v>
      </c>
      <c r="I149" s="31">
        <v>32</v>
      </c>
      <c r="J149" s="32">
        <v>0</v>
      </c>
    </row>
    <row r="150" spans="2:10" x14ac:dyDescent="0.25">
      <c r="B150" s="30">
        <v>51.4298</v>
      </c>
      <c r="C150" s="31">
        <v>807.73</v>
      </c>
      <c r="D150" s="31" t="s">
        <v>151</v>
      </c>
      <c r="E150" s="31" t="s">
        <v>182</v>
      </c>
      <c r="F150" s="31">
        <v>0.73950000000000005</v>
      </c>
      <c r="G150" s="31">
        <v>0.72070000000000001</v>
      </c>
      <c r="H150" s="31">
        <v>0.76629999999999998</v>
      </c>
      <c r="I150" s="31">
        <v>259.57400000000001</v>
      </c>
      <c r="J150" s="32">
        <v>126.43</v>
      </c>
    </row>
    <row r="151" spans="2:10" x14ac:dyDescent="0.25">
      <c r="B151" s="30">
        <v>52.403300000000002</v>
      </c>
      <c r="C151" s="31">
        <v>811.33</v>
      </c>
      <c r="D151" s="31"/>
      <c r="E151" s="31" t="s">
        <v>110</v>
      </c>
      <c r="F151" s="31">
        <v>5.16E-2</v>
      </c>
      <c r="G151" s="31">
        <v>5.0299999999999997E-2</v>
      </c>
      <c r="H151" s="31">
        <v>5.3499999999999999E-2</v>
      </c>
      <c r="I151" s="31">
        <v>259.57400000000001</v>
      </c>
      <c r="J151" s="32">
        <v>126.43</v>
      </c>
    </row>
    <row r="152" spans="2:10" x14ac:dyDescent="0.25">
      <c r="B152" s="30">
        <v>53.021500000000003</v>
      </c>
      <c r="C152" s="31">
        <v>813.57</v>
      </c>
      <c r="D152" s="31" t="s">
        <v>173</v>
      </c>
      <c r="E152" s="31" t="s">
        <v>184</v>
      </c>
      <c r="F152" s="31">
        <v>0.2823</v>
      </c>
      <c r="G152" s="31">
        <v>0.28910000000000002</v>
      </c>
      <c r="H152" s="31">
        <v>0.25600000000000001</v>
      </c>
      <c r="I152" s="31">
        <v>271.45400000000001</v>
      </c>
      <c r="J152" s="32">
        <v>133.03</v>
      </c>
    </row>
    <row r="153" spans="2:10" x14ac:dyDescent="0.25">
      <c r="B153" s="30">
        <v>53.670699999999997</v>
      </c>
      <c r="C153" s="31">
        <v>815.9</v>
      </c>
      <c r="D153" s="31" t="s">
        <v>173</v>
      </c>
      <c r="E153" s="31" t="s">
        <v>185</v>
      </c>
      <c r="F153" s="31">
        <v>0.1203</v>
      </c>
      <c r="G153" s="31">
        <v>0.1231</v>
      </c>
      <c r="H153" s="31">
        <v>0.109</v>
      </c>
      <c r="I153" s="31">
        <v>282.30799999999999</v>
      </c>
      <c r="J153" s="32">
        <v>139.06</v>
      </c>
    </row>
    <row r="154" spans="2:10" x14ac:dyDescent="0.25">
      <c r="B154" s="30">
        <v>54.061100000000003</v>
      </c>
      <c r="C154" s="31">
        <v>817.28</v>
      </c>
      <c r="D154" s="31"/>
      <c r="E154" s="31" t="s">
        <v>110</v>
      </c>
      <c r="F154" s="31">
        <v>2.5999999999999999E-3</v>
      </c>
      <c r="G154" s="31">
        <v>2.5999999999999999E-3</v>
      </c>
      <c r="H154" s="31">
        <v>2.3E-3</v>
      </c>
      <c r="I154" s="31">
        <v>282.30799999999999</v>
      </c>
      <c r="J154" s="32">
        <v>139.06</v>
      </c>
    </row>
    <row r="155" spans="2:10" x14ac:dyDescent="0.25">
      <c r="B155" s="30">
        <v>54.373199999999997</v>
      </c>
      <c r="C155" s="31">
        <v>818.38</v>
      </c>
      <c r="D155" s="31" t="s">
        <v>151</v>
      </c>
      <c r="E155" s="31" t="s">
        <v>183</v>
      </c>
      <c r="F155" s="31">
        <v>0.36969999999999997</v>
      </c>
      <c r="G155" s="31">
        <v>0.35870000000000002</v>
      </c>
      <c r="H155" s="31">
        <v>0.38319999999999999</v>
      </c>
      <c r="I155" s="31">
        <v>282.30799999999999</v>
      </c>
      <c r="J155" s="32">
        <v>139.06</v>
      </c>
    </row>
    <row r="156" spans="2:10" x14ac:dyDescent="0.25">
      <c r="B156" s="30">
        <v>54.758299999999998</v>
      </c>
      <c r="C156" s="31">
        <v>819.72</v>
      </c>
      <c r="D156" s="31" t="s">
        <v>151</v>
      </c>
      <c r="E156" s="31" t="s">
        <v>186</v>
      </c>
      <c r="F156" s="31">
        <v>0.1002</v>
      </c>
      <c r="G156" s="31">
        <v>9.7199999999999995E-2</v>
      </c>
      <c r="H156" s="31">
        <v>0.1038</v>
      </c>
      <c r="I156" s="31">
        <v>282.30799999999999</v>
      </c>
      <c r="J156" s="32">
        <v>139.06</v>
      </c>
    </row>
    <row r="157" spans="2:10" x14ac:dyDescent="0.25">
      <c r="B157" s="30">
        <v>55.092799999999997</v>
      </c>
      <c r="C157" s="31">
        <v>820.88</v>
      </c>
      <c r="D157" s="31"/>
      <c r="E157" s="31" t="s">
        <v>110</v>
      </c>
      <c r="F157" s="31">
        <v>2.2000000000000001E-3</v>
      </c>
      <c r="G157" s="31">
        <v>2.2000000000000001E-3</v>
      </c>
      <c r="H157" s="31">
        <v>2.3E-3</v>
      </c>
      <c r="I157" s="31">
        <v>282.30799999999999</v>
      </c>
      <c r="J157" s="32">
        <v>139.06</v>
      </c>
    </row>
    <row r="158" spans="2:10" x14ac:dyDescent="0.25">
      <c r="B158" s="30">
        <v>56.113300000000002</v>
      </c>
      <c r="C158" s="31">
        <v>824.37</v>
      </c>
      <c r="D158" s="31" t="s">
        <v>173</v>
      </c>
      <c r="E158" s="31" t="s">
        <v>304</v>
      </c>
      <c r="F158" s="31">
        <v>0.51539999999999997</v>
      </c>
      <c r="G158" s="31">
        <v>0.5403</v>
      </c>
      <c r="H158" s="31">
        <v>0.46729999999999999</v>
      </c>
      <c r="I158" s="31">
        <v>268.43</v>
      </c>
      <c r="J158" s="32">
        <v>131.35</v>
      </c>
    </row>
    <row r="159" spans="2:10" x14ac:dyDescent="0.25">
      <c r="B159" s="30">
        <v>56.160600000000002</v>
      </c>
      <c r="C159" s="31">
        <v>824.53</v>
      </c>
      <c r="D159" s="31" t="s">
        <v>173</v>
      </c>
      <c r="E159" s="31" t="s">
        <v>188</v>
      </c>
      <c r="F159" s="31">
        <v>1.018</v>
      </c>
      <c r="G159" s="31">
        <v>1.0842000000000001</v>
      </c>
      <c r="H159" s="31">
        <v>0.92300000000000004</v>
      </c>
      <c r="I159" s="31">
        <v>270.86</v>
      </c>
      <c r="J159" s="32">
        <v>132.69999999999999</v>
      </c>
    </row>
    <row r="160" spans="2:10" x14ac:dyDescent="0.25">
      <c r="B160" s="30">
        <v>56.87</v>
      </c>
      <c r="C160" s="31">
        <v>826.9</v>
      </c>
      <c r="D160" s="31" t="s">
        <v>151</v>
      </c>
      <c r="E160" s="31" t="s">
        <v>187</v>
      </c>
      <c r="F160" s="31">
        <v>0.15010000000000001</v>
      </c>
      <c r="G160" s="31">
        <v>0.1426</v>
      </c>
      <c r="H160" s="31">
        <v>0.1555</v>
      </c>
      <c r="I160" s="31">
        <v>265.53199999999998</v>
      </c>
      <c r="J160" s="32">
        <v>129.74</v>
      </c>
    </row>
    <row r="161" spans="2:10" x14ac:dyDescent="0.25">
      <c r="B161" s="30">
        <v>58.095500000000001</v>
      </c>
      <c r="C161" s="31">
        <v>830.93</v>
      </c>
      <c r="D161" s="31" t="s">
        <v>189</v>
      </c>
      <c r="E161" s="31" t="s">
        <v>190</v>
      </c>
      <c r="F161" s="31">
        <v>5.2492999999999999</v>
      </c>
      <c r="G161" s="31">
        <v>5.1441999999999997</v>
      </c>
      <c r="H161" s="31">
        <v>4.8353999999999999</v>
      </c>
      <c r="I161" s="31">
        <v>275</v>
      </c>
      <c r="J161" s="32">
        <v>135</v>
      </c>
    </row>
    <row r="162" spans="2:10" x14ac:dyDescent="0.25">
      <c r="B162" s="30">
        <v>58.3444</v>
      </c>
      <c r="C162" s="31">
        <v>831.74</v>
      </c>
      <c r="D162" s="31" t="s">
        <v>173</v>
      </c>
      <c r="E162" s="31" t="s">
        <v>191</v>
      </c>
      <c r="F162" s="31">
        <v>0.70269999999999999</v>
      </c>
      <c r="G162" s="31">
        <v>0.74339999999999995</v>
      </c>
      <c r="H162" s="31">
        <v>0.6371</v>
      </c>
      <c r="I162" s="31">
        <v>271.22000000000003</v>
      </c>
      <c r="J162" s="32">
        <v>132.9</v>
      </c>
    </row>
    <row r="163" spans="2:10" x14ac:dyDescent="0.25">
      <c r="B163" s="30">
        <v>58.849400000000003</v>
      </c>
      <c r="C163" s="31">
        <v>833.37</v>
      </c>
      <c r="D163" s="31" t="s">
        <v>173</v>
      </c>
      <c r="E163" s="31" t="s">
        <v>192</v>
      </c>
      <c r="F163" s="31">
        <v>0.27689999999999998</v>
      </c>
      <c r="G163" s="31">
        <v>0.29289999999999999</v>
      </c>
      <c r="H163" s="31">
        <v>0.251</v>
      </c>
      <c r="I163" s="31">
        <v>271.22000000000003</v>
      </c>
      <c r="J163" s="32">
        <v>132.9</v>
      </c>
    </row>
    <row r="164" spans="2:10" x14ac:dyDescent="0.25">
      <c r="B164" s="30">
        <v>59.993699999999997</v>
      </c>
      <c r="C164" s="31">
        <v>836.99</v>
      </c>
      <c r="D164" s="31" t="s">
        <v>173</v>
      </c>
      <c r="E164" s="31" t="s">
        <v>193</v>
      </c>
      <c r="F164" s="31">
        <v>8.3377999999999997</v>
      </c>
      <c r="G164" s="31">
        <v>8.8208000000000002</v>
      </c>
      <c r="H164" s="31">
        <v>7.5597000000000003</v>
      </c>
      <c r="I164" s="31">
        <v>271.22000000000003</v>
      </c>
      <c r="J164" s="32">
        <v>132.9</v>
      </c>
    </row>
    <row r="165" spans="2:10" x14ac:dyDescent="0.25">
      <c r="B165" s="30">
        <v>60.463099999999997</v>
      </c>
      <c r="C165" s="31">
        <v>838.46</v>
      </c>
      <c r="D165" s="31" t="s">
        <v>173</v>
      </c>
      <c r="E165" s="31" t="s">
        <v>194</v>
      </c>
      <c r="F165" s="31">
        <v>1.0384</v>
      </c>
      <c r="G165" s="31">
        <v>1.0964</v>
      </c>
      <c r="H165" s="31">
        <v>0.9415</v>
      </c>
      <c r="I165" s="31">
        <v>276.8</v>
      </c>
      <c r="J165" s="32">
        <v>136</v>
      </c>
    </row>
    <row r="166" spans="2:10" x14ac:dyDescent="0.25">
      <c r="B166" s="30">
        <v>60.788600000000002</v>
      </c>
      <c r="C166" s="31">
        <v>839.47</v>
      </c>
      <c r="D166" s="31" t="s">
        <v>189</v>
      </c>
      <c r="E166" s="31" t="s">
        <v>305</v>
      </c>
      <c r="F166" s="31">
        <v>0.1633</v>
      </c>
      <c r="G166" s="31">
        <v>0.16059999999999999</v>
      </c>
      <c r="H166" s="31">
        <v>0.15049999999999999</v>
      </c>
      <c r="I166" s="31">
        <v>281.17399999999998</v>
      </c>
      <c r="J166" s="32">
        <v>138.43</v>
      </c>
    </row>
    <row r="167" spans="2:10" x14ac:dyDescent="0.25">
      <c r="B167" s="30">
        <v>61.229799999999997</v>
      </c>
      <c r="C167" s="31">
        <v>840.82</v>
      </c>
      <c r="D167" s="31" t="s">
        <v>173</v>
      </c>
      <c r="E167" s="31" t="s">
        <v>306</v>
      </c>
      <c r="F167" s="31">
        <v>0.4819</v>
      </c>
      <c r="G167" s="31">
        <v>0.51439999999999997</v>
      </c>
      <c r="H167" s="31">
        <v>0.43690000000000001</v>
      </c>
      <c r="I167" s="31">
        <v>275.39600000000002</v>
      </c>
      <c r="J167" s="32">
        <v>135.22</v>
      </c>
    </row>
    <row r="168" spans="2:10" x14ac:dyDescent="0.25">
      <c r="B168" s="30">
        <v>61.68</v>
      </c>
      <c r="C168" s="31">
        <v>842.2</v>
      </c>
      <c r="D168" s="31" t="s">
        <v>189</v>
      </c>
      <c r="E168" s="31" t="s">
        <v>197</v>
      </c>
      <c r="F168" s="31">
        <v>0.67149999999999999</v>
      </c>
      <c r="G168" s="31">
        <v>0.64570000000000005</v>
      </c>
      <c r="H168" s="31">
        <v>0.61860000000000004</v>
      </c>
      <c r="I168" s="31">
        <v>295.86200000000002</v>
      </c>
      <c r="J168" s="32">
        <v>146.59</v>
      </c>
    </row>
    <row r="169" spans="2:10" x14ac:dyDescent="0.25">
      <c r="B169" s="30">
        <v>62.211300000000001</v>
      </c>
      <c r="C169" s="31">
        <v>843.8</v>
      </c>
      <c r="D169" s="31" t="s">
        <v>189</v>
      </c>
      <c r="E169" s="31" t="s">
        <v>198</v>
      </c>
      <c r="F169" s="31">
        <v>0.38379999999999997</v>
      </c>
      <c r="G169" s="31">
        <v>0.37240000000000001</v>
      </c>
      <c r="H169" s="31">
        <v>0.35349999999999998</v>
      </c>
      <c r="I169" s="31">
        <v>32</v>
      </c>
      <c r="J169" s="32">
        <v>0</v>
      </c>
    </row>
    <row r="170" spans="2:10" x14ac:dyDescent="0.25">
      <c r="B170" s="30">
        <v>63.313899999999997</v>
      </c>
      <c r="C170" s="31">
        <v>847.09</v>
      </c>
      <c r="D170" s="31"/>
      <c r="E170" s="31" t="s">
        <v>110</v>
      </c>
      <c r="F170" s="31">
        <v>0.01</v>
      </c>
      <c r="G170" s="31">
        <v>9.7000000000000003E-3</v>
      </c>
      <c r="H170" s="31">
        <v>9.1999999999999998E-3</v>
      </c>
      <c r="I170" s="31">
        <v>32</v>
      </c>
      <c r="J170" s="32">
        <v>0</v>
      </c>
    </row>
    <row r="171" spans="2:10" x14ac:dyDescent="0.25">
      <c r="B171" s="30">
        <v>63.646900000000002</v>
      </c>
      <c r="C171" s="31">
        <v>848.07</v>
      </c>
      <c r="D171" s="31"/>
      <c r="E171" s="31" t="s">
        <v>110</v>
      </c>
      <c r="F171" s="31">
        <v>0.60540000000000005</v>
      </c>
      <c r="G171" s="31">
        <v>0.58740000000000003</v>
      </c>
      <c r="H171" s="31">
        <v>0.55769999999999997</v>
      </c>
      <c r="I171" s="31">
        <v>32</v>
      </c>
      <c r="J171" s="32">
        <v>0</v>
      </c>
    </row>
    <row r="172" spans="2:10" x14ac:dyDescent="0.25">
      <c r="B172" s="30">
        <v>64.349500000000006</v>
      </c>
      <c r="C172" s="31">
        <v>850.12</v>
      </c>
      <c r="D172" s="31" t="s">
        <v>151</v>
      </c>
      <c r="E172" s="31" t="s">
        <v>307</v>
      </c>
      <c r="F172" s="31">
        <v>1.8956</v>
      </c>
      <c r="G172" s="31">
        <v>1.8391</v>
      </c>
      <c r="H172" s="31">
        <v>1.9644999999999999</v>
      </c>
      <c r="I172" s="31">
        <v>32</v>
      </c>
      <c r="J172" s="32">
        <v>0</v>
      </c>
    </row>
    <row r="173" spans="2:10" x14ac:dyDescent="0.25">
      <c r="B173" s="30">
        <v>64.747</v>
      </c>
      <c r="C173" s="31">
        <v>851.27</v>
      </c>
      <c r="D173" s="31" t="s">
        <v>199</v>
      </c>
      <c r="E173" s="31" t="s">
        <v>200</v>
      </c>
      <c r="F173" s="31">
        <v>1.9297</v>
      </c>
      <c r="G173" s="31">
        <v>1.6842999999999999</v>
      </c>
      <c r="H173" s="31">
        <v>2.1137000000000001</v>
      </c>
      <c r="I173" s="31">
        <v>277.16000000000003</v>
      </c>
      <c r="J173" s="32">
        <v>136.19999999999999</v>
      </c>
    </row>
    <row r="174" spans="2:10" x14ac:dyDescent="0.25">
      <c r="B174" s="30">
        <v>65.003900000000002</v>
      </c>
      <c r="C174" s="31">
        <v>852</v>
      </c>
      <c r="D174" s="31"/>
      <c r="E174" s="31" t="s">
        <v>110</v>
      </c>
      <c r="F174" s="31">
        <v>1.3544</v>
      </c>
      <c r="G174" s="31">
        <v>1.1820999999999999</v>
      </c>
      <c r="H174" s="31">
        <v>1.4835</v>
      </c>
      <c r="I174" s="31">
        <v>277.16000000000003</v>
      </c>
      <c r="J174" s="32">
        <v>136.19999999999999</v>
      </c>
    </row>
    <row r="175" spans="2:10" x14ac:dyDescent="0.25">
      <c r="B175" s="30">
        <v>65.545000000000002</v>
      </c>
      <c r="C175" s="31">
        <v>853.55</v>
      </c>
      <c r="D175" s="31"/>
      <c r="E175" s="31" t="s">
        <v>110</v>
      </c>
      <c r="F175" s="31">
        <v>4.2200000000000001E-2</v>
      </c>
      <c r="G175" s="31">
        <v>3.6799999999999999E-2</v>
      </c>
      <c r="H175" s="31">
        <v>4.6199999999999998E-2</v>
      </c>
      <c r="I175" s="31">
        <v>277.16000000000003</v>
      </c>
      <c r="J175" s="32">
        <v>136.19999999999999</v>
      </c>
    </row>
    <row r="176" spans="2:10" ht="15.75" thickBot="1" x14ac:dyDescent="0.3">
      <c r="B176" s="33">
        <v>65.685000000000002</v>
      </c>
      <c r="C176" s="34">
        <v>853.94</v>
      </c>
      <c r="D176" s="34" t="s">
        <v>189</v>
      </c>
      <c r="E176" s="34" t="s">
        <v>201</v>
      </c>
      <c r="F176" s="34">
        <v>0.38529999999999998</v>
      </c>
      <c r="G176" s="34">
        <v>0.37380000000000002</v>
      </c>
      <c r="H176" s="34">
        <v>0.35499999999999998</v>
      </c>
      <c r="I176" s="34">
        <v>32</v>
      </c>
      <c r="J176" s="35">
        <v>0</v>
      </c>
    </row>
    <row r="190" spans="2:10" ht="15.75" thickBot="1" x14ac:dyDescent="0.3"/>
    <row r="191" spans="2:10" ht="15.75" thickBot="1" x14ac:dyDescent="0.3">
      <c r="B191" s="24" t="s">
        <v>99</v>
      </c>
      <c r="C191" s="25" t="s">
        <v>100</v>
      </c>
      <c r="D191" s="25" t="s">
        <v>101</v>
      </c>
      <c r="E191" s="25" t="s">
        <v>102</v>
      </c>
      <c r="F191" s="25" t="s">
        <v>103</v>
      </c>
      <c r="G191" s="25" t="s">
        <v>104</v>
      </c>
      <c r="H191" s="25" t="s">
        <v>105</v>
      </c>
      <c r="I191" s="25" t="s">
        <v>94</v>
      </c>
      <c r="J191" s="26" t="s">
        <v>106</v>
      </c>
    </row>
    <row r="192" spans="2:10" x14ac:dyDescent="0.25">
      <c r="B192" s="37">
        <v>66.308300000000003</v>
      </c>
      <c r="C192" s="38">
        <v>855.7</v>
      </c>
      <c r="D192" s="38" t="s">
        <v>308</v>
      </c>
      <c r="E192" s="38" t="s">
        <v>309</v>
      </c>
      <c r="F192" s="38">
        <v>9.0499999999999997E-2</v>
      </c>
      <c r="G192" s="38">
        <v>0.1003</v>
      </c>
      <c r="H192" s="38">
        <v>8.3299999999999999E-2</v>
      </c>
      <c r="I192" s="38">
        <v>32</v>
      </c>
      <c r="J192" s="39">
        <v>0</v>
      </c>
    </row>
    <row r="193" spans="2:10" x14ac:dyDescent="0.25">
      <c r="B193" s="30">
        <v>67.690299999999993</v>
      </c>
      <c r="C193" s="31">
        <v>859.53</v>
      </c>
      <c r="D193" s="31"/>
      <c r="E193" s="31" t="s">
        <v>110</v>
      </c>
      <c r="F193" s="31">
        <v>7.0300000000000001E-2</v>
      </c>
      <c r="G193" s="31">
        <v>7.8E-2</v>
      </c>
      <c r="H193" s="31">
        <v>6.4799999999999996E-2</v>
      </c>
      <c r="I193" s="31">
        <v>32</v>
      </c>
      <c r="J193" s="32">
        <v>0</v>
      </c>
    </row>
    <row r="194" spans="2:10" x14ac:dyDescent="0.25">
      <c r="B194" s="30">
        <v>68.159499999999994</v>
      </c>
      <c r="C194" s="31">
        <v>860.81</v>
      </c>
      <c r="D194" s="31" t="s">
        <v>199</v>
      </c>
      <c r="E194" s="31" t="s">
        <v>203</v>
      </c>
      <c r="F194" s="31">
        <v>2.9247999999999998</v>
      </c>
      <c r="G194" s="31">
        <v>2.5611000000000002</v>
      </c>
      <c r="H194" s="31">
        <v>3.2035999999999998</v>
      </c>
      <c r="I194" s="31">
        <v>282.416</v>
      </c>
      <c r="J194" s="32">
        <v>139.12</v>
      </c>
    </row>
    <row r="195" spans="2:10" x14ac:dyDescent="0.25">
      <c r="B195" s="30">
        <v>68.471000000000004</v>
      </c>
      <c r="C195" s="31">
        <v>861.66</v>
      </c>
      <c r="D195" s="31" t="s">
        <v>199</v>
      </c>
      <c r="E195" s="31" t="s">
        <v>204</v>
      </c>
      <c r="F195" s="31">
        <v>0.57299999999999995</v>
      </c>
      <c r="G195" s="31">
        <v>0.50360000000000005</v>
      </c>
      <c r="H195" s="31">
        <v>0.62760000000000005</v>
      </c>
      <c r="I195" s="31">
        <v>281.048</v>
      </c>
      <c r="J195" s="32">
        <v>138.36000000000001</v>
      </c>
    </row>
    <row r="196" spans="2:10" x14ac:dyDescent="0.25">
      <c r="B196" s="30">
        <v>68.863200000000006</v>
      </c>
      <c r="C196" s="31">
        <v>862.71</v>
      </c>
      <c r="D196" s="31"/>
      <c r="E196" s="31" t="s">
        <v>110</v>
      </c>
      <c r="F196" s="31">
        <v>0.1497</v>
      </c>
      <c r="G196" s="31">
        <v>0.13159999999999999</v>
      </c>
      <c r="H196" s="31">
        <v>0.16400000000000001</v>
      </c>
      <c r="I196" s="31">
        <v>281.048</v>
      </c>
      <c r="J196" s="32">
        <v>138.36000000000001</v>
      </c>
    </row>
    <row r="197" spans="2:10" x14ac:dyDescent="0.25">
      <c r="B197" s="30">
        <v>69.258700000000005</v>
      </c>
      <c r="C197" s="31">
        <v>863.77</v>
      </c>
      <c r="D197" s="31" t="s">
        <v>173</v>
      </c>
      <c r="E197" s="31" t="s">
        <v>205</v>
      </c>
      <c r="F197" s="31">
        <v>0.14760000000000001</v>
      </c>
      <c r="G197" s="31">
        <v>0.15379999999999999</v>
      </c>
      <c r="H197" s="31">
        <v>0.1338</v>
      </c>
      <c r="I197" s="31">
        <v>284.89999999999998</v>
      </c>
      <c r="J197" s="32">
        <v>140.5</v>
      </c>
    </row>
    <row r="198" spans="2:10" x14ac:dyDescent="0.25">
      <c r="B198" s="30">
        <v>69.502499999999998</v>
      </c>
      <c r="C198" s="31">
        <v>864.42</v>
      </c>
      <c r="D198" s="31" t="s">
        <v>173</v>
      </c>
      <c r="E198" s="31" t="s">
        <v>310</v>
      </c>
      <c r="F198" s="31">
        <v>0.7046</v>
      </c>
      <c r="G198" s="31">
        <v>0.72899999999999998</v>
      </c>
      <c r="H198" s="31">
        <v>0.63880000000000003</v>
      </c>
      <c r="I198" s="31">
        <v>285.08</v>
      </c>
      <c r="J198" s="32">
        <v>140.6</v>
      </c>
    </row>
    <row r="199" spans="2:10" x14ac:dyDescent="0.25">
      <c r="B199" s="30">
        <v>69.861400000000003</v>
      </c>
      <c r="C199" s="31">
        <v>865.38</v>
      </c>
      <c r="D199" s="31" t="s">
        <v>173</v>
      </c>
      <c r="E199" s="31" t="s">
        <v>206</v>
      </c>
      <c r="F199" s="31">
        <v>0.41959999999999997</v>
      </c>
      <c r="G199" s="31">
        <v>0.43409999999999999</v>
      </c>
      <c r="H199" s="31">
        <v>0.38040000000000002</v>
      </c>
      <c r="I199" s="31">
        <v>285.08</v>
      </c>
      <c r="J199" s="32">
        <v>140.6</v>
      </c>
    </row>
    <row r="200" spans="2:10" x14ac:dyDescent="0.25">
      <c r="B200" s="30">
        <v>70.398099999999999</v>
      </c>
      <c r="C200" s="31">
        <v>866.79</v>
      </c>
      <c r="D200" s="31" t="s">
        <v>173</v>
      </c>
      <c r="E200" s="31" t="s">
        <v>195</v>
      </c>
      <c r="F200" s="31">
        <v>0.53269999999999995</v>
      </c>
      <c r="G200" s="31">
        <v>0.55789999999999995</v>
      </c>
      <c r="H200" s="31">
        <v>0.48299999999999998</v>
      </c>
      <c r="I200" s="31">
        <v>276.8</v>
      </c>
      <c r="J200" s="32">
        <v>136</v>
      </c>
    </row>
    <row r="201" spans="2:10" x14ac:dyDescent="0.25">
      <c r="B201" s="30">
        <v>70.844200000000001</v>
      </c>
      <c r="C201" s="31">
        <v>867.95</v>
      </c>
      <c r="D201" s="31"/>
      <c r="E201" s="31" t="s">
        <v>110</v>
      </c>
      <c r="F201" s="31">
        <v>4.8999999999999998E-3</v>
      </c>
      <c r="G201" s="31">
        <v>5.1999999999999998E-3</v>
      </c>
      <c r="H201" s="31">
        <v>4.4999999999999997E-3</v>
      </c>
      <c r="I201" s="31">
        <v>276.8</v>
      </c>
      <c r="J201" s="32">
        <v>136</v>
      </c>
    </row>
    <row r="202" spans="2:10" x14ac:dyDescent="0.25">
      <c r="B202" s="30">
        <v>71.584699999999998</v>
      </c>
      <c r="C202" s="31">
        <v>869.87</v>
      </c>
      <c r="D202" s="31" t="s">
        <v>173</v>
      </c>
      <c r="E202" s="31" t="s">
        <v>209</v>
      </c>
      <c r="F202" s="31">
        <v>0.4486</v>
      </c>
      <c r="G202" s="31">
        <v>0.47139999999999999</v>
      </c>
      <c r="H202" s="31">
        <v>0.40679999999999999</v>
      </c>
      <c r="I202" s="31">
        <v>288.392</v>
      </c>
      <c r="J202" s="32">
        <v>142.44</v>
      </c>
    </row>
    <row r="203" spans="2:10" x14ac:dyDescent="0.25">
      <c r="B203" s="30">
        <v>72.042000000000002</v>
      </c>
      <c r="C203" s="31">
        <v>871.05</v>
      </c>
      <c r="D203" s="31" t="s">
        <v>173</v>
      </c>
      <c r="E203" s="31" t="s">
        <v>210</v>
      </c>
      <c r="F203" s="31">
        <v>0.31619999999999998</v>
      </c>
      <c r="G203" s="31">
        <v>0.33539999999999998</v>
      </c>
      <c r="H203" s="31">
        <v>0.28670000000000001</v>
      </c>
      <c r="I203" s="31">
        <v>289.904</v>
      </c>
      <c r="J203" s="32">
        <v>143.28</v>
      </c>
    </row>
    <row r="204" spans="2:10" x14ac:dyDescent="0.25">
      <c r="B204" s="30">
        <v>72.254499999999993</v>
      </c>
      <c r="C204" s="31">
        <v>871.59</v>
      </c>
      <c r="D204" s="31"/>
      <c r="E204" s="31" t="s">
        <v>110</v>
      </c>
      <c r="F204" s="31">
        <v>8.3799999999999999E-2</v>
      </c>
      <c r="G204" s="31">
        <v>8.8900000000000007E-2</v>
      </c>
      <c r="H204" s="31">
        <v>7.5999999999999998E-2</v>
      </c>
      <c r="I204" s="31">
        <v>289.904</v>
      </c>
      <c r="J204" s="32">
        <v>143.28</v>
      </c>
    </row>
    <row r="205" spans="2:10" x14ac:dyDescent="0.25">
      <c r="B205" s="30">
        <v>72.906099999999995</v>
      </c>
      <c r="C205" s="31">
        <v>873.24</v>
      </c>
      <c r="D205" s="31" t="s">
        <v>189</v>
      </c>
      <c r="E205" s="31" t="s">
        <v>211</v>
      </c>
      <c r="F205" s="31">
        <v>0.8054</v>
      </c>
      <c r="G205" s="31">
        <v>0.80400000000000005</v>
      </c>
      <c r="H205" s="31">
        <v>0.7419</v>
      </c>
      <c r="I205" s="31">
        <v>304.16000000000003</v>
      </c>
      <c r="J205" s="32">
        <v>151.19999999999999</v>
      </c>
    </row>
    <row r="206" spans="2:10" x14ac:dyDescent="0.25">
      <c r="B206" s="30">
        <v>73.900999999999996</v>
      </c>
      <c r="C206" s="31">
        <v>875.73</v>
      </c>
      <c r="D206" s="31"/>
      <c r="E206" s="31" t="s">
        <v>110</v>
      </c>
      <c r="F206" s="31">
        <v>0.97929999999999995</v>
      </c>
      <c r="G206" s="31">
        <v>0.97770000000000001</v>
      </c>
      <c r="H206" s="31">
        <v>0.90210000000000001</v>
      </c>
      <c r="I206" s="31">
        <v>304.16000000000003</v>
      </c>
      <c r="J206" s="32">
        <v>151.19999999999999</v>
      </c>
    </row>
    <row r="207" spans="2:10" x14ac:dyDescent="0.25">
      <c r="B207" s="30">
        <v>74.080399999999997</v>
      </c>
      <c r="C207" s="31">
        <v>876.18</v>
      </c>
      <c r="D207" s="31" t="s">
        <v>173</v>
      </c>
      <c r="E207" s="31" t="s">
        <v>311</v>
      </c>
      <c r="F207" s="31">
        <v>0.23219999999999999</v>
      </c>
      <c r="G207" s="31">
        <v>0.2419</v>
      </c>
      <c r="H207" s="31">
        <v>0.21049999999999999</v>
      </c>
      <c r="I207" s="31">
        <v>289.39999999999998</v>
      </c>
      <c r="J207" s="32">
        <v>143</v>
      </c>
    </row>
    <row r="208" spans="2:10" x14ac:dyDescent="0.25">
      <c r="B208" s="30">
        <v>74.704499999999996</v>
      </c>
      <c r="C208" s="31">
        <v>877.72</v>
      </c>
      <c r="D208" s="31" t="s">
        <v>173</v>
      </c>
      <c r="E208" s="31" t="s">
        <v>212</v>
      </c>
      <c r="F208" s="31">
        <v>0.62039999999999995</v>
      </c>
      <c r="G208" s="31">
        <v>0.65159999999999996</v>
      </c>
      <c r="H208" s="31">
        <v>0.5625</v>
      </c>
      <c r="I208" s="31">
        <v>291.61399999999998</v>
      </c>
      <c r="J208" s="32">
        <v>144.22999999999999</v>
      </c>
    </row>
    <row r="209" spans="2:10" x14ac:dyDescent="0.25">
      <c r="B209" s="30">
        <v>75.156899999999993</v>
      </c>
      <c r="C209" s="31">
        <v>878.83</v>
      </c>
      <c r="D209" s="31" t="s">
        <v>173</v>
      </c>
      <c r="E209" s="31" t="s">
        <v>213</v>
      </c>
      <c r="F209" s="31">
        <v>0.23749999999999999</v>
      </c>
      <c r="G209" s="31">
        <v>0.23710000000000001</v>
      </c>
      <c r="H209" s="31">
        <v>0.21529999999999999</v>
      </c>
      <c r="I209" s="31">
        <v>270.84199999999998</v>
      </c>
      <c r="J209" s="32">
        <v>132.69</v>
      </c>
    </row>
    <row r="210" spans="2:10" x14ac:dyDescent="0.25">
      <c r="B210" s="30">
        <v>75.607500000000002</v>
      </c>
      <c r="C210" s="31">
        <v>879.93</v>
      </c>
      <c r="D210" s="31" t="s">
        <v>173</v>
      </c>
      <c r="E210" s="31" t="s">
        <v>208</v>
      </c>
      <c r="F210" s="31">
        <v>0.19270000000000001</v>
      </c>
      <c r="G210" s="31">
        <v>0.19969999999999999</v>
      </c>
      <c r="H210" s="31">
        <v>0.17469999999999999</v>
      </c>
      <c r="I210" s="31">
        <v>270.84199999999998</v>
      </c>
      <c r="J210" s="32">
        <v>132.69</v>
      </c>
    </row>
    <row r="211" spans="2:10" x14ac:dyDescent="0.25">
      <c r="B211" s="30">
        <v>75.996200000000002</v>
      </c>
      <c r="C211" s="31">
        <v>880.87</v>
      </c>
      <c r="D211" s="31" t="s">
        <v>173</v>
      </c>
      <c r="E211" s="31" t="s">
        <v>202</v>
      </c>
      <c r="F211" s="31">
        <v>0.15479999999999999</v>
      </c>
      <c r="G211" s="31">
        <v>0.16039999999999999</v>
      </c>
      <c r="H211" s="31">
        <v>0.14030000000000001</v>
      </c>
      <c r="I211" s="31">
        <v>32</v>
      </c>
      <c r="J211" s="32">
        <v>0</v>
      </c>
    </row>
    <row r="212" spans="2:10" x14ac:dyDescent="0.25">
      <c r="B212" s="30">
        <v>76.180700000000002</v>
      </c>
      <c r="C212" s="31">
        <v>881.31</v>
      </c>
      <c r="D212" s="31" t="s">
        <v>189</v>
      </c>
      <c r="E212" s="31" t="s">
        <v>214</v>
      </c>
      <c r="F212" s="31">
        <v>0.53790000000000004</v>
      </c>
      <c r="G212" s="31">
        <v>0.52710000000000001</v>
      </c>
      <c r="H212" s="31">
        <v>0.4955</v>
      </c>
      <c r="I212" s="31">
        <v>275</v>
      </c>
      <c r="J212" s="32">
        <v>135</v>
      </c>
    </row>
    <row r="213" spans="2:10" x14ac:dyDescent="0.25">
      <c r="B213" s="30">
        <v>76.625</v>
      </c>
      <c r="C213" s="31">
        <v>882.37</v>
      </c>
      <c r="D213" s="31" t="s">
        <v>189</v>
      </c>
      <c r="E213" s="31" t="s">
        <v>215</v>
      </c>
      <c r="F213" s="31">
        <v>0.14230000000000001</v>
      </c>
      <c r="G213" s="31">
        <v>0.1346</v>
      </c>
      <c r="H213" s="31">
        <v>0.13109999999999999</v>
      </c>
      <c r="I213" s="31">
        <v>293.36</v>
      </c>
      <c r="J213" s="32">
        <v>145.19999999999999</v>
      </c>
    </row>
    <row r="214" spans="2:10" x14ac:dyDescent="0.25">
      <c r="B214" s="30">
        <v>77.001900000000006</v>
      </c>
      <c r="C214" s="31">
        <v>883.27</v>
      </c>
      <c r="D214" s="31" t="s">
        <v>199</v>
      </c>
      <c r="E214" s="31" t="s">
        <v>216</v>
      </c>
      <c r="F214" s="31">
        <v>1.2789999999999999</v>
      </c>
      <c r="G214" s="31">
        <v>1.0995999999999999</v>
      </c>
      <c r="H214" s="31">
        <v>1.4009</v>
      </c>
      <c r="I214" s="31">
        <v>291.97399999999999</v>
      </c>
      <c r="J214" s="32">
        <v>144.43</v>
      </c>
    </row>
    <row r="215" spans="2:10" x14ac:dyDescent="0.25">
      <c r="B215" s="30">
        <v>77.654399999999995</v>
      </c>
      <c r="C215" s="31">
        <v>884.82</v>
      </c>
      <c r="D215" s="31" t="s">
        <v>173</v>
      </c>
      <c r="E215" s="31" t="s">
        <v>217</v>
      </c>
      <c r="F215" s="31">
        <v>6.4399999999999999E-2</v>
      </c>
      <c r="G215" s="31">
        <v>6.6699999999999995E-2</v>
      </c>
      <c r="H215" s="31">
        <v>5.8400000000000001E-2</v>
      </c>
      <c r="I215" s="31">
        <v>291.97399999999999</v>
      </c>
      <c r="J215" s="32">
        <v>144.43</v>
      </c>
    </row>
    <row r="216" spans="2:10" x14ac:dyDescent="0.25">
      <c r="B216" s="30">
        <v>78.266300000000001</v>
      </c>
      <c r="C216" s="31">
        <v>886.25</v>
      </c>
      <c r="D216" s="31" t="s">
        <v>173</v>
      </c>
      <c r="E216" s="31" t="s">
        <v>218</v>
      </c>
      <c r="F216" s="31">
        <v>0.40300000000000002</v>
      </c>
      <c r="G216" s="31">
        <v>0.41770000000000002</v>
      </c>
      <c r="H216" s="31">
        <v>0.3654</v>
      </c>
      <c r="I216" s="31">
        <v>291.97399999999999</v>
      </c>
      <c r="J216" s="32">
        <v>144.43</v>
      </c>
    </row>
    <row r="217" spans="2:10" x14ac:dyDescent="0.25">
      <c r="B217" s="30">
        <v>78.789500000000004</v>
      </c>
      <c r="C217" s="31">
        <v>887.47</v>
      </c>
      <c r="D217" s="31" t="s">
        <v>189</v>
      </c>
      <c r="E217" s="31" t="s">
        <v>207</v>
      </c>
      <c r="F217" s="31">
        <v>1.3361000000000001</v>
      </c>
      <c r="G217" s="31">
        <v>1.2963</v>
      </c>
      <c r="H217" s="31">
        <v>1.2307999999999999</v>
      </c>
      <c r="I217" s="31">
        <v>291.97399999999999</v>
      </c>
      <c r="J217" s="32">
        <v>144.43</v>
      </c>
    </row>
    <row r="218" spans="2:10" x14ac:dyDescent="0.25">
      <c r="B218" s="30">
        <v>78.9559</v>
      </c>
      <c r="C218" s="31">
        <v>887.85</v>
      </c>
      <c r="D218" s="31" t="s">
        <v>189</v>
      </c>
      <c r="E218" s="31" t="s">
        <v>219</v>
      </c>
      <c r="F218" s="31">
        <v>1.3055000000000001</v>
      </c>
      <c r="G218" s="31">
        <v>1.2665999999999999</v>
      </c>
      <c r="H218" s="31">
        <v>1.2025999999999999</v>
      </c>
      <c r="I218" s="31">
        <v>291.97399999999999</v>
      </c>
      <c r="J218" s="32">
        <v>144.43</v>
      </c>
    </row>
    <row r="219" spans="2:10" x14ac:dyDescent="0.25">
      <c r="B219" s="30">
        <v>79.426699999999997</v>
      </c>
      <c r="C219" s="31">
        <v>888.94</v>
      </c>
      <c r="D219" s="31"/>
      <c r="E219" s="31" t="s">
        <v>110</v>
      </c>
      <c r="F219" s="31">
        <v>7.7399999999999997E-2</v>
      </c>
      <c r="G219" s="31">
        <v>7.51E-2</v>
      </c>
      <c r="H219" s="31">
        <v>7.1300000000000002E-2</v>
      </c>
      <c r="I219" s="31">
        <v>291.97399999999999</v>
      </c>
      <c r="J219" s="32">
        <v>144.43</v>
      </c>
    </row>
    <row r="220" spans="2:10" x14ac:dyDescent="0.25">
      <c r="B220" s="30">
        <v>79.633399999999995</v>
      </c>
      <c r="C220" s="31">
        <v>889.41</v>
      </c>
      <c r="D220" s="31" t="s">
        <v>189</v>
      </c>
      <c r="E220" s="31" t="s">
        <v>220</v>
      </c>
      <c r="F220" s="31">
        <v>0.78169999999999995</v>
      </c>
      <c r="G220" s="31">
        <v>0.75839999999999996</v>
      </c>
      <c r="H220" s="31">
        <v>0.72009999999999996</v>
      </c>
      <c r="I220" s="31">
        <v>291.97399999999999</v>
      </c>
      <c r="J220" s="32">
        <v>144.43</v>
      </c>
    </row>
    <row r="221" spans="2:10" x14ac:dyDescent="0.25">
      <c r="B221" s="30">
        <v>79.879400000000004</v>
      </c>
      <c r="C221" s="31">
        <v>889.98</v>
      </c>
      <c r="D221" s="31"/>
      <c r="E221" s="31" t="s">
        <v>110</v>
      </c>
      <c r="F221" s="31">
        <v>2.2200000000000001E-2</v>
      </c>
      <c r="G221" s="31">
        <v>2.1499999999999998E-2</v>
      </c>
      <c r="H221" s="31">
        <v>2.0500000000000001E-2</v>
      </c>
      <c r="I221" s="31">
        <v>291.97399999999999</v>
      </c>
      <c r="J221" s="32">
        <v>144.43</v>
      </c>
    </row>
    <row r="222" spans="2:10" ht="15.75" thickBot="1" x14ac:dyDescent="0.3">
      <c r="B222" s="33">
        <v>80.209800000000001</v>
      </c>
      <c r="C222" s="34">
        <v>890.73</v>
      </c>
      <c r="D222" s="34" t="s">
        <v>173</v>
      </c>
      <c r="E222" s="34" t="s">
        <v>398</v>
      </c>
      <c r="F222" s="34">
        <v>7.3099999999999998E-2</v>
      </c>
      <c r="G222" s="34">
        <v>7.5800000000000006E-2</v>
      </c>
      <c r="H222" s="34">
        <v>6.6299999999999998E-2</v>
      </c>
      <c r="I222" s="34">
        <v>32</v>
      </c>
      <c r="J222" s="35">
        <v>0</v>
      </c>
    </row>
    <row r="236" spans="2:10" ht="15.75" thickBot="1" x14ac:dyDescent="0.3"/>
    <row r="237" spans="2:10" ht="15.75" thickBot="1" x14ac:dyDescent="0.3">
      <c r="B237" s="24" t="s">
        <v>99</v>
      </c>
      <c r="C237" s="25" t="s">
        <v>100</v>
      </c>
      <c r="D237" s="25" t="s">
        <v>101</v>
      </c>
      <c r="E237" s="25" t="s">
        <v>102</v>
      </c>
      <c r="F237" s="25" t="s">
        <v>103</v>
      </c>
      <c r="G237" s="25" t="s">
        <v>104</v>
      </c>
      <c r="H237" s="25" t="s">
        <v>105</v>
      </c>
      <c r="I237" s="25" t="s">
        <v>94</v>
      </c>
      <c r="J237" s="26" t="s">
        <v>106</v>
      </c>
    </row>
    <row r="238" spans="2:10" x14ac:dyDescent="0.25">
      <c r="B238" s="37">
        <v>80.550700000000006</v>
      </c>
      <c r="C238" s="38">
        <v>891.5</v>
      </c>
      <c r="D238" s="38" t="s">
        <v>173</v>
      </c>
      <c r="E238" s="38" t="s">
        <v>312</v>
      </c>
      <c r="F238" s="38">
        <v>0.23430000000000001</v>
      </c>
      <c r="G238" s="38">
        <v>0.2429</v>
      </c>
      <c r="H238" s="38">
        <v>0.21249999999999999</v>
      </c>
      <c r="I238" s="38">
        <v>32</v>
      </c>
      <c r="J238" s="39">
        <v>0</v>
      </c>
    </row>
    <row r="239" spans="2:10" x14ac:dyDescent="0.25">
      <c r="B239" s="30">
        <v>81.067800000000005</v>
      </c>
      <c r="C239" s="31">
        <v>892.67</v>
      </c>
      <c r="D239" s="31" t="s">
        <v>189</v>
      </c>
      <c r="E239" s="31" t="s">
        <v>223</v>
      </c>
      <c r="F239" s="31">
        <v>0.26569999999999999</v>
      </c>
      <c r="G239" s="31">
        <v>0.25750000000000001</v>
      </c>
      <c r="H239" s="31">
        <v>0.24479999999999999</v>
      </c>
      <c r="I239" s="31">
        <v>298.346</v>
      </c>
      <c r="J239" s="32">
        <v>147.97</v>
      </c>
    </row>
    <row r="240" spans="2:10" x14ac:dyDescent="0.25">
      <c r="B240" s="30">
        <v>81.212199999999996</v>
      </c>
      <c r="C240" s="31">
        <v>892.99</v>
      </c>
      <c r="D240" s="31" t="s">
        <v>189</v>
      </c>
      <c r="E240" s="31" t="s">
        <v>221</v>
      </c>
      <c r="F240" s="31">
        <v>0.1037</v>
      </c>
      <c r="G240" s="31">
        <v>0.10059999999999999</v>
      </c>
      <c r="H240" s="31">
        <v>9.5500000000000002E-2</v>
      </c>
      <c r="I240" s="31">
        <v>298.346</v>
      </c>
      <c r="J240" s="32">
        <v>147.97</v>
      </c>
    </row>
    <row r="241" spans="2:10" x14ac:dyDescent="0.25">
      <c r="B241" s="30">
        <v>82.16</v>
      </c>
      <c r="C241" s="31">
        <v>895.11</v>
      </c>
      <c r="D241" s="31"/>
      <c r="E241" s="31" t="s">
        <v>110</v>
      </c>
      <c r="F241" s="31">
        <v>4.4999999999999997E-3</v>
      </c>
      <c r="G241" s="31">
        <v>4.4000000000000003E-3</v>
      </c>
      <c r="H241" s="31">
        <v>4.1999999999999997E-3</v>
      </c>
      <c r="I241" s="31">
        <v>298.346</v>
      </c>
      <c r="J241" s="32">
        <v>147.97</v>
      </c>
    </row>
    <row r="242" spans="2:10" x14ac:dyDescent="0.25">
      <c r="B242" s="30">
        <v>82.521699999999996</v>
      </c>
      <c r="C242" s="31">
        <v>895.91</v>
      </c>
      <c r="D242" s="31" t="s">
        <v>308</v>
      </c>
      <c r="E242" s="31" t="s">
        <v>313</v>
      </c>
      <c r="F242" s="31">
        <v>0.10680000000000001</v>
      </c>
      <c r="G242" s="31">
        <v>0.11840000000000001</v>
      </c>
      <c r="H242" s="31">
        <v>9.8400000000000001E-2</v>
      </c>
      <c r="I242" s="31">
        <v>32</v>
      </c>
      <c r="J242" s="32">
        <v>0</v>
      </c>
    </row>
    <row r="243" spans="2:10" x14ac:dyDescent="0.25">
      <c r="B243" s="30">
        <v>82.802800000000005</v>
      </c>
      <c r="C243" s="31">
        <v>896.52</v>
      </c>
      <c r="D243" s="31" t="s">
        <v>308</v>
      </c>
      <c r="E243" s="31" t="s">
        <v>399</v>
      </c>
      <c r="F243" s="31">
        <v>4.3299999999999998E-2</v>
      </c>
      <c r="G243" s="31">
        <v>4.8000000000000001E-2</v>
      </c>
      <c r="H243" s="31">
        <v>3.9899999999999998E-2</v>
      </c>
      <c r="I243" s="31">
        <v>32</v>
      </c>
      <c r="J243" s="32">
        <v>0</v>
      </c>
    </row>
    <row r="244" spans="2:10" x14ac:dyDescent="0.25">
      <c r="B244" s="30">
        <v>83.051000000000002</v>
      </c>
      <c r="C244" s="31">
        <v>897.07</v>
      </c>
      <c r="D244" s="31" t="s">
        <v>308</v>
      </c>
      <c r="E244" s="31" t="s">
        <v>462</v>
      </c>
      <c r="F244" s="31">
        <v>4.4400000000000002E-2</v>
      </c>
      <c r="G244" s="31">
        <v>4.9200000000000001E-2</v>
      </c>
      <c r="H244" s="31">
        <v>4.0899999999999999E-2</v>
      </c>
      <c r="I244" s="31">
        <v>32</v>
      </c>
      <c r="J244" s="32">
        <v>0</v>
      </c>
    </row>
    <row r="245" spans="2:10" x14ac:dyDescent="0.25">
      <c r="B245" s="30">
        <v>83.320099999999996</v>
      </c>
      <c r="C245" s="31">
        <v>897.66</v>
      </c>
      <c r="D245" s="31" t="s">
        <v>173</v>
      </c>
      <c r="E245" s="31" t="s">
        <v>222</v>
      </c>
      <c r="F245" s="31">
        <v>0.2114</v>
      </c>
      <c r="G245" s="31">
        <v>0.21909999999999999</v>
      </c>
      <c r="H245" s="31">
        <v>0.19170000000000001</v>
      </c>
      <c r="I245" s="31">
        <v>32</v>
      </c>
      <c r="J245" s="32">
        <v>0</v>
      </c>
    </row>
    <row r="246" spans="2:10" x14ac:dyDescent="0.25">
      <c r="B246" s="30">
        <v>83.962199999999996</v>
      </c>
      <c r="C246" s="31">
        <v>899.05</v>
      </c>
      <c r="D246" s="31" t="s">
        <v>308</v>
      </c>
      <c r="E246" s="31" t="s">
        <v>314</v>
      </c>
      <c r="F246" s="31">
        <v>0.61909999999999998</v>
      </c>
      <c r="G246" s="31">
        <v>0.68630000000000002</v>
      </c>
      <c r="H246" s="31">
        <v>0.57030000000000003</v>
      </c>
      <c r="I246" s="31">
        <v>32</v>
      </c>
      <c r="J246" s="32">
        <v>0</v>
      </c>
    </row>
    <row r="247" spans="2:10" x14ac:dyDescent="0.25">
      <c r="B247" s="30">
        <v>84.399600000000007</v>
      </c>
      <c r="C247" s="31">
        <v>900</v>
      </c>
      <c r="D247" s="31" t="s">
        <v>227</v>
      </c>
      <c r="E247" s="31" t="s">
        <v>228</v>
      </c>
      <c r="F247" s="31">
        <v>0.20399999999999999</v>
      </c>
      <c r="G247" s="31">
        <v>0.21510000000000001</v>
      </c>
      <c r="H247" s="31">
        <v>0.18490000000000001</v>
      </c>
      <c r="I247" s="31">
        <v>303.476</v>
      </c>
      <c r="J247" s="32">
        <v>150.82</v>
      </c>
    </row>
    <row r="248" spans="2:10" x14ac:dyDescent="0.25">
      <c r="B248" s="30">
        <v>84.717600000000004</v>
      </c>
      <c r="C248" s="31">
        <v>901.6</v>
      </c>
      <c r="D248" s="31" t="s">
        <v>189</v>
      </c>
      <c r="E248" s="31" t="s">
        <v>229</v>
      </c>
      <c r="F248" s="31">
        <v>1.1600999999999999</v>
      </c>
      <c r="G248" s="31">
        <v>1.0889</v>
      </c>
      <c r="H248" s="31">
        <v>1.0686</v>
      </c>
      <c r="I248" s="31">
        <v>305.92399999999998</v>
      </c>
      <c r="J248" s="32">
        <v>152.18</v>
      </c>
    </row>
    <row r="249" spans="2:10" x14ac:dyDescent="0.25">
      <c r="B249" s="30">
        <v>85.288300000000007</v>
      </c>
      <c r="C249" s="31">
        <v>904.47</v>
      </c>
      <c r="D249" s="31" t="s">
        <v>308</v>
      </c>
      <c r="E249" s="31" t="s">
        <v>315</v>
      </c>
      <c r="F249" s="31">
        <v>0.11070000000000001</v>
      </c>
      <c r="G249" s="31">
        <v>0.1149</v>
      </c>
      <c r="H249" s="31">
        <v>0.10199999999999999</v>
      </c>
      <c r="I249" s="31">
        <v>32</v>
      </c>
      <c r="J249" s="32">
        <v>0</v>
      </c>
    </row>
    <row r="250" spans="2:10" x14ac:dyDescent="0.25">
      <c r="B250" s="30">
        <v>85.572800000000001</v>
      </c>
      <c r="C250" s="31">
        <v>905.89</v>
      </c>
      <c r="D250" s="31" t="s">
        <v>189</v>
      </c>
      <c r="E250" s="31" t="s">
        <v>224</v>
      </c>
      <c r="F250" s="31">
        <v>0.13339999999999999</v>
      </c>
      <c r="G250" s="31">
        <v>0.1278</v>
      </c>
      <c r="H250" s="31">
        <v>0.1229</v>
      </c>
      <c r="I250" s="31">
        <v>32</v>
      </c>
      <c r="J250" s="32">
        <v>0</v>
      </c>
    </row>
    <row r="251" spans="2:10" x14ac:dyDescent="0.25">
      <c r="B251" s="30">
        <v>85.969700000000003</v>
      </c>
      <c r="C251" s="31">
        <v>907.87</v>
      </c>
      <c r="D251" s="31" t="s">
        <v>189</v>
      </c>
      <c r="E251" s="31" t="s">
        <v>225</v>
      </c>
      <c r="F251" s="31">
        <v>3.9E-2</v>
      </c>
      <c r="G251" s="31">
        <v>3.7400000000000003E-2</v>
      </c>
      <c r="H251" s="31">
        <v>3.5999999999999997E-2</v>
      </c>
      <c r="I251" s="31">
        <v>32</v>
      </c>
      <c r="J251" s="32">
        <v>0</v>
      </c>
    </row>
    <row r="252" spans="2:10" x14ac:dyDescent="0.25">
      <c r="B252" s="30">
        <v>86.252799999999993</v>
      </c>
      <c r="C252" s="31">
        <v>909.27</v>
      </c>
      <c r="D252" s="31"/>
      <c r="E252" s="31" t="s">
        <v>110</v>
      </c>
      <c r="F252" s="31">
        <v>1.5E-3</v>
      </c>
      <c r="G252" s="31">
        <v>1.4E-3</v>
      </c>
      <c r="H252" s="31">
        <v>1.4E-3</v>
      </c>
      <c r="I252" s="31">
        <v>32</v>
      </c>
      <c r="J252" s="32">
        <v>0</v>
      </c>
    </row>
    <row r="253" spans="2:10" x14ac:dyDescent="0.25">
      <c r="B253" s="30">
        <v>86.682500000000005</v>
      </c>
      <c r="C253" s="31">
        <v>911.39</v>
      </c>
      <c r="D253" s="31" t="s">
        <v>189</v>
      </c>
      <c r="E253" s="31" t="s">
        <v>226</v>
      </c>
      <c r="F253" s="31">
        <v>3.2099999999999997E-2</v>
      </c>
      <c r="G253" s="31">
        <v>3.0700000000000002E-2</v>
      </c>
      <c r="H253" s="31">
        <v>2.9499999999999998E-2</v>
      </c>
      <c r="I253" s="31">
        <v>32</v>
      </c>
      <c r="J253" s="32">
        <v>0</v>
      </c>
    </row>
    <row r="254" spans="2:10" x14ac:dyDescent="0.25">
      <c r="B254" s="30">
        <v>87.011700000000005</v>
      </c>
      <c r="C254" s="31">
        <v>913.01</v>
      </c>
      <c r="D254" s="31" t="s">
        <v>235</v>
      </c>
      <c r="E254" s="31" t="s">
        <v>245</v>
      </c>
      <c r="F254" s="31">
        <v>4.02E-2</v>
      </c>
      <c r="G254" s="31">
        <v>4.1700000000000001E-2</v>
      </c>
      <c r="H254" s="31">
        <v>3.2899999999999999E-2</v>
      </c>
      <c r="I254" s="31">
        <v>32</v>
      </c>
      <c r="J254" s="32">
        <v>0</v>
      </c>
    </row>
    <row r="255" spans="2:10" x14ac:dyDescent="0.25">
      <c r="B255" s="30">
        <v>87.346800000000002</v>
      </c>
      <c r="C255" s="31">
        <v>914.65</v>
      </c>
      <c r="D255" s="31" t="s">
        <v>231</v>
      </c>
      <c r="E255" s="31" t="s">
        <v>232</v>
      </c>
      <c r="F255" s="31">
        <v>0.29089999999999999</v>
      </c>
      <c r="G255" s="31">
        <v>0.25540000000000002</v>
      </c>
      <c r="H255" s="31">
        <v>0.28149999999999997</v>
      </c>
      <c r="I255" s="31">
        <v>306.33800000000002</v>
      </c>
      <c r="J255" s="32">
        <v>152.41</v>
      </c>
    </row>
    <row r="256" spans="2:10" x14ac:dyDescent="0.25">
      <c r="B256" s="30">
        <v>87.617999999999995</v>
      </c>
      <c r="C256" s="31">
        <v>915.97</v>
      </c>
      <c r="D256" s="31" t="s">
        <v>189</v>
      </c>
      <c r="E256" s="31" t="s">
        <v>230</v>
      </c>
      <c r="F256" s="31">
        <v>1.2362</v>
      </c>
      <c r="G256" s="31">
        <v>1.1841999999999999</v>
      </c>
      <c r="H256" s="31">
        <v>1.1388</v>
      </c>
      <c r="I256" s="31">
        <v>306.33800000000002</v>
      </c>
      <c r="J256" s="32">
        <v>152.41</v>
      </c>
    </row>
    <row r="257" spans="2:10" x14ac:dyDescent="0.25">
      <c r="B257" s="30">
        <v>88.081699999999998</v>
      </c>
      <c r="C257" s="31">
        <v>918.22</v>
      </c>
      <c r="D257" s="31" t="s">
        <v>189</v>
      </c>
      <c r="E257" s="31" t="s">
        <v>233</v>
      </c>
      <c r="F257" s="31">
        <v>7.1199999999999999E-2</v>
      </c>
      <c r="G257" s="31">
        <v>6.8199999999999997E-2</v>
      </c>
      <c r="H257" s="31">
        <v>6.5600000000000006E-2</v>
      </c>
      <c r="I257" s="31">
        <v>306.33800000000002</v>
      </c>
      <c r="J257" s="32">
        <v>152.41</v>
      </c>
    </row>
    <row r="258" spans="2:10" x14ac:dyDescent="0.25">
      <c r="B258" s="30">
        <v>88.216999999999999</v>
      </c>
      <c r="C258" s="31">
        <v>918.87</v>
      </c>
      <c r="D258" s="31" t="s">
        <v>308</v>
      </c>
      <c r="E258" s="31" t="s">
        <v>316</v>
      </c>
      <c r="F258" s="31">
        <v>0.38800000000000001</v>
      </c>
      <c r="G258" s="31">
        <v>0.43009999999999998</v>
      </c>
      <c r="H258" s="31">
        <v>0.3574</v>
      </c>
      <c r="I258" s="31">
        <v>32</v>
      </c>
      <c r="J258" s="32">
        <v>0</v>
      </c>
    </row>
    <row r="259" spans="2:10" x14ac:dyDescent="0.25">
      <c r="B259" s="30">
        <v>88.917000000000002</v>
      </c>
      <c r="C259" s="31">
        <v>922.24</v>
      </c>
      <c r="D259" s="31" t="s">
        <v>189</v>
      </c>
      <c r="E259" s="31" t="s">
        <v>234</v>
      </c>
      <c r="F259" s="31">
        <v>0.32540000000000002</v>
      </c>
      <c r="G259" s="31">
        <v>0.307</v>
      </c>
      <c r="H259" s="31">
        <v>0.29980000000000001</v>
      </c>
      <c r="I259" s="31">
        <v>310.62200000000001</v>
      </c>
      <c r="J259" s="32">
        <v>154.79</v>
      </c>
    </row>
    <row r="260" spans="2:10" x14ac:dyDescent="0.25">
      <c r="B260" s="30">
        <v>89.299499999999995</v>
      </c>
      <c r="C260" s="31">
        <v>924.07</v>
      </c>
      <c r="D260" s="31" t="s">
        <v>235</v>
      </c>
      <c r="E260" s="31" t="s">
        <v>236</v>
      </c>
      <c r="F260" s="31">
        <v>0.1988</v>
      </c>
      <c r="G260" s="31">
        <v>0.20710000000000001</v>
      </c>
      <c r="H260" s="31">
        <v>0.16250000000000001</v>
      </c>
      <c r="I260" s="31">
        <v>312.62</v>
      </c>
      <c r="J260" s="32">
        <v>155.9</v>
      </c>
    </row>
    <row r="261" spans="2:10" x14ac:dyDescent="0.25">
      <c r="B261" s="30">
        <v>89.561199999999999</v>
      </c>
      <c r="C261" s="31">
        <v>925.31</v>
      </c>
      <c r="D261" s="31" t="s">
        <v>235</v>
      </c>
      <c r="E261" s="31" t="s">
        <v>237</v>
      </c>
      <c r="F261" s="31">
        <v>0.16339999999999999</v>
      </c>
      <c r="G261" s="31">
        <v>0.17069999999999999</v>
      </c>
      <c r="H261" s="31">
        <v>0.1336</v>
      </c>
      <c r="I261" s="31">
        <v>314.42</v>
      </c>
      <c r="J261" s="32">
        <v>156.9</v>
      </c>
    </row>
    <row r="262" spans="2:10" x14ac:dyDescent="0.25">
      <c r="B262" s="30">
        <v>89.968299999999999</v>
      </c>
      <c r="C262" s="31">
        <v>927.24</v>
      </c>
      <c r="D262" s="31"/>
      <c r="E262" s="31" t="s">
        <v>110</v>
      </c>
      <c r="F262" s="31">
        <v>5.4199999999999998E-2</v>
      </c>
      <c r="G262" s="31">
        <v>5.6599999999999998E-2</v>
      </c>
      <c r="H262" s="31">
        <v>4.4299999999999999E-2</v>
      </c>
      <c r="I262" s="31">
        <v>314.42</v>
      </c>
      <c r="J262" s="32">
        <v>156.9</v>
      </c>
    </row>
    <row r="263" spans="2:10" x14ac:dyDescent="0.25">
      <c r="B263" s="30">
        <v>90.364999999999995</v>
      </c>
      <c r="C263" s="31">
        <v>929.11</v>
      </c>
      <c r="D263" s="31"/>
      <c r="E263" s="31" t="s">
        <v>110</v>
      </c>
      <c r="F263" s="31">
        <v>2.24E-2</v>
      </c>
      <c r="G263" s="31">
        <v>2.3400000000000001E-2</v>
      </c>
      <c r="H263" s="31">
        <v>1.83E-2</v>
      </c>
      <c r="I263" s="31">
        <v>314.42</v>
      </c>
      <c r="J263" s="32">
        <v>156.9</v>
      </c>
    </row>
    <row r="264" spans="2:10" x14ac:dyDescent="0.25">
      <c r="B264" s="30">
        <v>90.485200000000006</v>
      </c>
      <c r="C264" s="31">
        <v>929.68</v>
      </c>
      <c r="D264" s="31" t="s">
        <v>189</v>
      </c>
      <c r="E264" s="31" t="s">
        <v>238</v>
      </c>
      <c r="F264" s="31">
        <v>0.1411</v>
      </c>
      <c r="G264" s="31">
        <v>0.13519999999999999</v>
      </c>
      <c r="H264" s="31">
        <v>0.13</v>
      </c>
      <c r="I264" s="31">
        <v>314.42</v>
      </c>
      <c r="J264" s="32">
        <v>156.9</v>
      </c>
    </row>
    <row r="265" spans="2:10" x14ac:dyDescent="0.25">
      <c r="B265" s="30">
        <v>91.118399999999994</v>
      </c>
      <c r="C265" s="31">
        <v>932.64</v>
      </c>
      <c r="D265" s="31" t="s">
        <v>235</v>
      </c>
      <c r="E265" s="31" t="s">
        <v>240</v>
      </c>
      <c r="F265" s="31">
        <v>0.98550000000000004</v>
      </c>
      <c r="G265" s="31">
        <v>1.0249999999999999</v>
      </c>
      <c r="H265" s="31">
        <v>0.80549999999999999</v>
      </c>
      <c r="I265" s="31">
        <v>320.738</v>
      </c>
      <c r="J265" s="32">
        <v>160.41</v>
      </c>
    </row>
    <row r="266" spans="2:10" x14ac:dyDescent="0.25">
      <c r="B266" s="30">
        <v>91.376499999999993</v>
      </c>
      <c r="C266" s="31">
        <v>933.84</v>
      </c>
      <c r="D266" s="31" t="s">
        <v>235</v>
      </c>
      <c r="E266" s="31" t="s">
        <v>241</v>
      </c>
      <c r="F266" s="31">
        <v>0.1777</v>
      </c>
      <c r="G266" s="31">
        <v>0.1842</v>
      </c>
      <c r="H266" s="31">
        <v>0.14530000000000001</v>
      </c>
      <c r="I266" s="31">
        <v>317.3</v>
      </c>
      <c r="J266" s="32">
        <v>158.5</v>
      </c>
    </row>
    <row r="267" spans="2:10" x14ac:dyDescent="0.25">
      <c r="B267" s="30">
        <v>91.654700000000005</v>
      </c>
      <c r="C267" s="31">
        <v>935.14</v>
      </c>
      <c r="D267" s="31"/>
      <c r="E267" s="31" t="s">
        <v>110</v>
      </c>
      <c r="F267" s="31">
        <v>3.3E-3</v>
      </c>
      <c r="G267" s="31">
        <v>3.3999999999999998E-3</v>
      </c>
      <c r="H267" s="31">
        <v>2.7000000000000001E-3</v>
      </c>
      <c r="I267" s="31">
        <v>317.3</v>
      </c>
      <c r="J267" s="32">
        <v>158.5</v>
      </c>
    </row>
    <row r="268" spans="2:10" ht="15.75" thickBot="1" x14ac:dyDescent="0.3">
      <c r="B268" s="33">
        <v>92.005799999999994</v>
      </c>
      <c r="C268" s="34">
        <v>936.76</v>
      </c>
      <c r="D268" s="34"/>
      <c r="E268" s="34" t="s">
        <v>110</v>
      </c>
      <c r="F268" s="34">
        <v>1.9699999999999999E-2</v>
      </c>
      <c r="G268" s="34">
        <v>2.0400000000000001E-2</v>
      </c>
      <c r="H268" s="34">
        <v>1.61E-2</v>
      </c>
      <c r="I268" s="34">
        <v>317.3</v>
      </c>
      <c r="J268" s="35">
        <v>158.5</v>
      </c>
    </row>
    <row r="282" spans="2:10" ht="15.75" thickBot="1" x14ac:dyDescent="0.3"/>
    <row r="283" spans="2:10" ht="15.75" thickBot="1" x14ac:dyDescent="0.3">
      <c r="B283" s="24" t="s">
        <v>99</v>
      </c>
      <c r="C283" s="25" t="s">
        <v>100</v>
      </c>
      <c r="D283" s="25" t="s">
        <v>101</v>
      </c>
      <c r="E283" s="25" t="s">
        <v>102</v>
      </c>
      <c r="F283" s="25" t="s">
        <v>103</v>
      </c>
      <c r="G283" s="25" t="s">
        <v>104</v>
      </c>
      <c r="H283" s="25" t="s">
        <v>105</v>
      </c>
      <c r="I283" s="25" t="s">
        <v>94</v>
      </c>
      <c r="J283" s="26" t="s">
        <v>106</v>
      </c>
    </row>
    <row r="284" spans="2:10" x14ac:dyDescent="0.25">
      <c r="B284" s="37">
        <v>92.242699999999999</v>
      </c>
      <c r="C284" s="38">
        <v>937.85</v>
      </c>
      <c r="D284" s="38" t="s">
        <v>189</v>
      </c>
      <c r="E284" s="38" t="s">
        <v>242</v>
      </c>
      <c r="F284" s="38">
        <v>0.34770000000000001</v>
      </c>
      <c r="G284" s="38">
        <v>0.33539999999999998</v>
      </c>
      <c r="H284" s="38">
        <v>0.32029999999999997</v>
      </c>
      <c r="I284" s="38">
        <v>313.916</v>
      </c>
      <c r="J284" s="39">
        <v>156.62</v>
      </c>
    </row>
    <row r="285" spans="2:10" x14ac:dyDescent="0.25">
      <c r="B285" s="30">
        <v>92.549400000000006</v>
      </c>
      <c r="C285" s="31">
        <v>939.26</v>
      </c>
      <c r="D285" s="31" t="s">
        <v>243</v>
      </c>
      <c r="E285" s="31" t="s">
        <v>244</v>
      </c>
      <c r="F285" s="31">
        <v>0.13719999999999999</v>
      </c>
      <c r="G285" s="31">
        <v>0.1298</v>
      </c>
      <c r="H285" s="31">
        <v>0.1138</v>
      </c>
      <c r="I285" s="31">
        <v>313.916</v>
      </c>
      <c r="J285" s="32">
        <v>156.62</v>
      </c>
    </row>
    <row r="286" spans="2:10" x14ac:dyDescent="0.25">
      <c r="B286" s="30">
        <v>92.781099999999995</v>
      </c>
      <c r="C286" s="31">
        <v>940.32</v>
      </c>
      <c r="D286" s="31" t="s">
        <v>235</v>
      </c>
      <c r="E286" s="31" t="s">
        <v>257</v>
      </c>
      <c r="F286" s="31">
        <v>3.2099999999999997E-2</v>
      </c>
      <c r="G286" s="31">
        <v>3.32E-2</v>
      </c>
      <c r="H286" s="31">
        <v>2.6200000000000001E-2</v>
      </c>
      <c r="I286" s="31">
        <v>313.916</v>
      </c>
      <c r="J286" s="32">
        <v>156.62</v>
      </c>
    </row>
    <row r="287" spans="2:10" x14ac:dyDescent="0.25">
      <c r="B287" s="30">
        <v>93.047899999999998</v>
      </c>
      <c r="C287" s="31">
        <v>941.54</v>
      </c>
      <c r="D287" s="31"/>
      <c r="E287" s="31" t="s">
        <v>110</v>
      </c>
      <c r="F287" s="31">
        <v>0.1198</v>
      </c>
      <c r="G287" s="31">
        <v>0.1242</v>
      </c>
      <c r="H287" s="31">
        <v>9.7900000000000001E-2</v>
      </c>
      <c r="I287" s="31">
        <v>313.916</v>
      </c>
      <c r="J287" s="32">
        <v>156.62</v>
      </c>
    </row>
    <row r="288" spans="2:10" x14ac:dyDescent="0.25">
      <c r="B288" s="30">
        <v>93.493700000000004</v>
      </c>
      <c r="C288" s="31">
        <v>943.57</v>
      </c>
      <c r="D288" s="31" t="s">
        <v>235</v>
      </c>
      <c r="E288" s="31" t="s">
        <v>246</v>
      </c>
      <c r="F288" s="31">
        <v>0.7369</v>
      </c>
      <c r="G288" s="31">
        <v>0.75460000000000005</v>
      </c>
      <c r="H288" s="31">
        <v>0.60219999999999996</v>
      </c>
      <c r="I288" s="31">
        <v>322.16000000000003</v>
      </c>
      <c r="J288" s="32">
        <v>161.19999999999999</v>
      </c>
    </row>
    <row r="289" spans="2:10" x14ac:dyDescent="0.25">
      <c r="B289" s="30">
        <v>93.840800000000002</v>
      </c>
      <c r="C289" s="31">
        <v>945.14</v>
      </c>
      <c r="D289" s="31"/>
      <c r="E289" s="31" t="s">
        <v>110</v>
      </c>
      <c r="F289" s="31">
        <v>0.42270000000000002</v>
      </c>
      <c r="G289" s="31">
        <v>0.43280000000000002</v>
      </c>
      <c r="H289" s="31">
        <v>0.34539999999999998</v>
      </c>
      <c r="I289" s="31">
        <v>322.16000000000003</v>
      </c>
      <c r="J289" s="32">
        <v>161.19999999999999</v>
      </c>
    </row>
    <row r="290" spans="2:10" x14ac:dyDescent="0.25">
      <c r="B290" s="30">
        <v>94.02</v>
      </c>
      <c r="C290" s="31">
        <v>945.95</v>
      </c>
      <c r="D290" s="31"/>
      <c r="E290" s="31" t="s">
        <v>110</v>
      </c>
      <c r="F290" s="31">
        <v>3.7499999999999999E-2</v>
      </c>
      <c r="G290" s="31">
        <v>3.8399999999999997E-2</v>
      </c>
      <c r="H290" s="31">
        <v>3.0599999999999999E-2</v>
      </c>
      <c r="I290" s="31">
        <v>322.16000000000003</v>
      </c>
      <c r="J290" s="32">
        <v>161.19999999999999</v>
      </c>
    </row>
    <row r="291" spans="2:10" x14ac:dyDescent="0.25">
      <c r="B291" s="30">
        <v>94.21</v>
      </c>
      <c r="C291" s="31">
        <v>946.8</v>
      </c>
      <c r="D291" s="31"/>
      <c r="E291" s="31" t="s">
        <v>110</v>
      </c>
      <c r="F291" s="31">
        <v>0.1724</v>
      </c>
      <c r="G291" s="31">
        <v>0.17649999999999999</v>
      </c>
      <c r="H291" s="31">
        <v>0.1409</v>
      </c>
      <c r="I291" s="31">
        <v>322.16000000000003</v>
      </c>
      <c r="J291" s="32">
        <v>161.19999999999999</v>
      </c>
    </row>
    <row r="292" spans="2:10" x14ac:dyDescent="0.25">
      <c r="B292" s="30">
        <v>94.701099999999997</v>
      </c>
      <c r="C292" s="31">
        <v>949.01</v>
      </c>
      <c r="D292" s="31" t="s">
        <v>231</v>
      </c>
      <c r="E292" s="31" t="s">
        <v>248</v>
      </c>
      <c r="F292" s="31">
        <v>0.4299</v>
      </c>
      <c r="G292" s="31">
        <v>0.37740000000000001</v>
      </c>
      <c r="H292" s="31">
        <v>0.41589999999999999</v>
      </c>
      <c r="I292" s="31">
        <v>318.63200000000001</v>
      </c>
      <c r="J292" s="32">
        <v>159.24</v>
      </c>
    </row>
    <row r="293" spans="2:10" x14ac:dyDescent="0.25">
      <c r="B293" s="30">
        <v>95.087400000000002</v>
      </c>
      <c r="C293" s="31">
        <v>950.73</v>
      </c>
      <c r="D293" s="31" t="s">
        <v>235</v>
      </c>
      <c r="E293" s="31" t="s">
        <v>249</v>
      </c>
      <c r="F293" s="31">
        <v>0.27350000000000002</v>
      </c>
      <c r="G293" s="31">
        <v>0.28110000000000002</v>
      </c>
      <c r="H293" s="31">
        <v>0.2235</v>
      </c>
      <c r="I293" s="31">
        <v>321.44</v>
      </c>
      <c r="J293" s="32">
        <v>160.80000000000001</v>
      </c>
    </row>
    <row r="294" spans="2:10" x14ac:dyDescent="0.25">
      <c r="B294" s="30">
        <v>95.531700000000001</v>
      </c>
      <c r="C294" s="31">
        <v>952.7</v>
      </c>
      <c r="D294" s="31" t="s">
        <v>235</v>
      </c>
      <c r="E294" s="31" t="s">
        <v>250</v>
      </c>
      <c r="F294" s="31">
        <v>0.1018</v>
      </c>
      <c r="G294" s="31">
        <v>0.1061</v>
      </c>
      <c r="H294" s="31">
        <v>8.3199999999999996E-2</v>
      </c>
      <c r="I294" s="31">
        <v>316.76</v>
      </c>
      <c r="J294" s="32">
        <v>158.19999999999999</v>
      </c>
    </row>
    <row r="295" spans="2:10" x14ac:dyDescent="0.25">
      <c r="B295" s="30">
        <v>95.958299999999994</v>
      </c>
      <c r="C295" s="31">
        <v>954.59</v>
      </c>
      <c r="D295" s="31"/>
      <c r="E295" s="31" t="s">
        <v>110</v>
      </c>
      <c r="F295" s="31">
        <v>2.5000000000000001E-3</v>
      </c>
      <c r="G295" s="31">
        <v>2.5999999999999999E-3</v>
      </c>
      <c r="H295" s="31">
        <v>2.0999999999999999E-3</v>
      </c>
      <c r="I295" s="31">
        <v>316.76</v>
      </c>
      <c r="J295" s="32">
        <v>158.19999999999999</v>
      </c>
    </row>
    <row r="296" spans="2:10" x14ac:dyDescent="0.25">
      <c r="B296" s="30">
        <v>96.183000000000007</v>
      </c>
      <c r="C296" s="31">
        <v>955.58</v>
      </c>
      <c r="D296" s="31" t="s">
        <v>243</v>
      </c>
      <c r="E296" s="31" t="s">
        <v>247</v>
      </c>
      <c r="F296" s="31">
        <v>0.1885</v>
      </c>
      <c r="G296" s="31">
        <v>0.17829999999999999</v>
      </c>
      <c r="H296" s="31">
        <v>0.15629999999999999</v>
      </c>
      <c r="I296" s="31">
        <v>316.76</v>
      </c>
      <c r="J296" s="32">
        <v>158.19999999999999</v>
      </c>
    </row>
    <row r="297" spans="2:10" x14ac:dyDescent="0.25">
      <c r="B297" s="30">
        <v>96.506900000000002</v>
      </c>
      <c r="C297" s="31">
        <v>957</v>
      </c>
      <c r="D297" s="31" t="s">
        <v>231</v>
      </c>
      <c r="E297" s="31" t="s">
        <v>252</v>
      </c>
      <c r="F297" s="31">
        <v>0.254</v>
      </c>
      <c r="G297" s="31">
        <v>0.2223</v>
      </c>
      <c r="H297" s="31">
        <v>0.2457</v>
      </c>
      <c r="I297" s="31">
        <v>322.39400000000001</v>
      </c>
      <c r="J297" s="32">
        <v>161.33000000000001</v>
      </c>
    </row>
    <row r="298" spans="2:10" x14ac:dyDescent="0.25">
      <c r="B298" s="30">
        <v>96.899299999999997</v>
      </c>
      <c r="C298" s="31">
        <v>958.72</v>
      </c>
      <c r="D298" s="31"/>
      <c r="E298" s="31" t="s">
        <v>110</v>
      </c>
      <c r="F298" s="31">
        <v>0.15240000000000001</v>
      </c>
      <c r="G298" s="31">
        <v>0.13339999999999999</v>
      </c>
      <c r="H298" s="31">
        <v>0.14749999999999999</v>
      </c>
      <c r="I298" s="31">
        <v>322.39400000000001</v>
      </c>
      <c r="J298" s="32">
        <v>161.33000000000001</v>
      </c>
    </row>
    <row r="299" spans="2:10" x14ac:dyDescent="0.25">
      <c r="B299" s="30">
        <v>97.053799999999995</v>
      </c>
      <c r="C299" s="31">
        <v>959.39</v>
      </c>
      <c r="D299" s="31" t="s">
        <v>231</v>
      </c>
      <c r="E299" s="31" t="s">
        <v>253</v>
      </c>
      <c r="F299" s="31">
        <v>0.2021</v>
      </c>
      <c r="G299" s="31">
        <v>0.17760000000000001</v>
      </c>
      <c r="H299" s="31">
        <v>0.19550000000000001</v>
      </c>
      <c r="I299" s="31">
        <v>323.61799999999999</v>
      </c>
      <c r="J299" s="32">
        <v>162.01</v>
      </c>
    </row>
    <row r="300" spans="2:10" x14ac:dyDescent="0.25">
      <c r="B300" s="30">
        <v>97.338300000000004</v>
      </c>
      <c r="C300" s="31">
        <v>960.63</v>
      </c>
      <c r="D300" s="31"/>
      <c r="E300" s="31" t="s">
        <v>110</v>
      </c>
      <c r="F300" s="31">
        <v>5.5999999999999999E-3</v>
      </c>
      <c r="G300" s="31">
        <v>4.8999999999999998E-3</v>
      </c>
      <c r="H300" s="31">
        <v>5.4000000000000003E-3</v>
      </c>
      <c r="I300" s="31">
        <v>323.61799999999999</v>
      </c>
      <c r="J300" s="32">
        <v>162.01</v>
      </c>
    </row>
    <row r="301" spans="2:10" x14ac:dyDescent="0.25">
      <c r="B301" s="30">
        <v>97.58</v>
      </c>
      <c r="C301" s="31">
        <v>961.68</v>
      </c>
      <c r="D301" s="31"/>
      <c r="E301" s="31" t="s">
        <v>110</v>
      </c>
      <c r="F301" s="31">
        <v>1.1000000000000001E-3</v>
      </c>
      <c r="G301" s="31">
        <v>1E-3</v>
      </c>
      <c r="H301" s="31">
        <v>1.1000000000000001E-3</v>
      </c>
      <c r="I301" s="31">
        <v>323.61799999999999</v>
      </c>
      <c r="J301" s="32">
        <v>162.01</v>
      </c>
    </row>
    <row r="302" spans="2:10" x14ac:dyDescent="0.25">
      <c r="B302" s="30">
        <v>97.797499999999999</v>
      </c>
      <c r="C302" s="31">
        <v>962.62</v>
      </c>
      <c r="D302" s="31" t="s">
        <v>243</v>
      </c>
      <c r="E302" s="31" t="s">
        <v>251</v>
      </c>
      <c r="F302" s="31">
        <v>1.77E-2</v>
      </c>
      <c r="G302" s="31">
        <v>1.6799999999999999E-2</v>
      </c>
      <c r="H302" s="31">
        <v>1.47E-2</v>
      </c>
      <c r="I302" s="31">
        <v>323.61799999999999</v>
      </c>
      <c r="J302" s="32">
        <v>162.01</v>
      </c>
    </row>
    <row r="303" spans="2:10" x14ac:dyDescent="0.25">
      <c r="B303" s="30">
        <v>98.058800000000005</v>
      </c>
      <c r="C303" s="31">
        <v>963.75</v>
      </c>
      <c r="D303" s="31"/>
      <c r="E303" s="31" t="s">
        <v>110</v>
      </c>
      <c r="F303" s="31">
        <v>8.8499999999999995E-2</v>
      </c>
      <c r="G303" s="31">
        <v>8.3699999999999997E-2</v>
      </c>
      <c r="H303" s="31">
        <v>7.3400000000000007E-2</v>
      </c>
      <c r="I303" s="31">
        <v>323.61799999999999</v>
      </c>
      <c r="J303" s="32">
        <v>162.01</v>
      </c>
    </row>
    <row r="304" spans="2:10" x14ac:dyDescent="0.25">
      <c r="B304" s="30">
        <v>98.164299999999997</v>
      </c>
      <c r="C304" s="31">
        <v>964.2</v>
      </c>
      <c r="D304" s="31" t="s">
        <v>231</v>
      </c>
      <c r="E304" s="31" t="s">
        <v>255</v>
      </c>
      <c r="F304" s="31">
        <v>0.14099999999999999</v>
      </c>
      <c r="G304" s="31">
        <v>0.12330000000000001</v>
      </c>
      <c r="H304" s="31">
        <v>0.13639999999999999</v>
      </c>
      <c r="I304" s="31">
        <v>328.53199999999998</v>
      </c>
      <c r="J304" s="32">
        <v>164.74</v>
      </c>
    </row>
    <row r="305" spans="2:10" x14ac:dyDescent="0.25">
      <c r="B305" s="30">
        <v>98.566299999999998</v>
      </c>
      <c r="C305" s="31">
        <v>965.93</v>
      </c>
      <c r="D305" s="31" t="s">
        <v>235</v>
      </c>
      <c r="E305" s="31" t="s">
        <v>266</v>
      </c>
      <c r="F305" s="31">
        <v>2.6200000000000001E-2</v>
      </c>
      <c r="G305" s="31">
        <v>2.6800000000000001E-2</v>
      </c>
      <c r="H305" s="31">
        <v>2.1399999999999999E-2</v>
      </c>
      <c r="I305" s="31">
        <v>328.53199999999998</v>
      </c>
      <c r="J305" s="32">
        <v>164.74</v>
      </c>
    </row>
    <row r="306" spans="2:10" x14ac:dyDescent="0.25">
      <c r="B306" s="30">
        <v>98.800799999999995</v>
      </c>
      <c r="C306" s="31">
        <v>966.93</v>
      </c>
      <c r="D306" s="31" t="s">
        <v>235</v>
      </c>
      <c r="E306" s="31" t="s">
        <v>267</v>
      </c>
      <c r="F306" s="31">
        <v>2.92E-2</v>
      </c>
      <c r="G306" s="31">
        <v>2.98E-2</v>
      </c>
      <c r="H306" s="31">
        <v>2.3800000000000002E-2</v>
      </c>
      <c r="I306" s="31">
        <v>328.53199999999998</v>
      </c>
      <c r="J306" s="32">
        <v>164.74</v>
      </c>
    </row>
    <row r="307" spans="2:10" x14ac:dyDescent="0.25">
      <c r="B307" s="30">
        <v>98.945800000000006</v>
      </c>
      <c r="C307" s="31">
        <v>967.55</v>
      </c>
      <c r="D307" s="31"/>
      <c r="E307" s="31" t="s">
        <v>110</v>
      </c>
      <c r="F307" s="31">
        <v>2.5000000000000001E-3</v>
      </c>
      <c r="G307" s="31">
        <v>2.5999999999999999E-3</v>
      </c>
      <c r="H307" s="31">
        <v>2.0999999999999999E-3</v>
      </c>
      <c r="I307" s="31">
        <v>328.53199999999998</v>
      </c>
      <c r="J307" s="32">
        <v>164.74</v>
      </c>
    </row>
    <row r="308" spans="2:10" x14ac:dyDescent="0.25">
      <c r="B308" s="30">
        <v>99.278099999999995</v>
      </c>
      <c r="C308" s="31">
        <v>968.97</v>
      </c>
      <c r="D308" s="31" t="s">
        <v>243</v>
      </c>
      <c r="E308" s="31" t="s">
        <v>254</v>
      </c>
      <c r="F308" s="31">
        <v>1.89E-2</v>
      </c>
      <c r="G308" s="31">
        <v>1.9400000000000001E-2</v>
      </c>
      <c r="H308" s="31">
        <v>1.55E-2</v>
      </c>
      <c r="I308" s="31">
        <v>328.53199999999998</v>
      </c>
      <c r="J308" s="32">
        <v>164.74</v>
      </c>
    </row>
    <row r="309" spans="2:10" x14ac:dyDescent="0.25">
      <c r="B309" s="30">
        <v>99.501900000000006</v>
      </c>
      <c r="C309" s="31">
        <v>969.92</v>
      </c>
      <c r="D309" s="31"/>
      <c r="E309" s="31" t="s">
        <v>110</v>
      </c>
      <c r="F309" s="31">
        <v>6.2600000000000003E-2</v>
      </c>
      <c r="G309" s="31">
        <v>6.4000000000000001E-2</v>
      </c>
      <c r="H309" s="31">
        <v>5.1200000000000002E-2</v>
      </c>
      <c r="I309" s="31">
        <v>328.53199999999998</v>
      </c>
      <c r="J309" s="32">
        <v>164.74</v>
      </c>
    </row>
    <row r="310" spans="2:10" x14ac:dyDescent="0.25">
      <c r="B310" s="30">
        <v>99.612200000000001</v>
      </c>
      <c r="C310" s="31">
        <v>970.39</v>
      </c>
      <c r="D310" s="31" t="s">
        <v>235</v>
      </c>
      <c r="E310" s="31" t="s">
        <v>317</v>
      </c>
      <c r="F310" s="31">
        <v>3.1300000000000001E-2</v>
      </c>
      <c r="G310" s="31">
        <v>3.2399999999999998E-2</v>
      </c>
      <c r="H310" s="31">
        <v>2.5600000000000001E-2</v>
      </c>
      <c r="I310" s="31">
        <v>329.18</v>
      </c>
      <c r="J310" s="32">
        <v>165.1</v>
      </c>
    </row>
    <row r="311" spans="2:10" x14ac:dyDescent="0.25">
      <c r="B311" s="30">
        <v>99.833299999999994</v>
      </c>
      <c r="C311" s="31">
        <v>971.32</v>
      </c>
      <c r="D311" s="31"/>
      <c r="E311" s="31" t="s">
        <v>110</v>
      </c>
      <c r="F311" s="31">
        <v>4.4999999999999997E-3</v>
      </c>
      <c r="G311" s="31">
        <v>4.7000000000000002E-3</v>
      </c>
      <c r="H311" s="31">
        <v>3.7000000000000002E-3</v>
      </c>
      <c r="I311" s="31">
        <v>329.18</v>
      </c>
      <c r="J311" s="32">
        <v>165.1</v>
      </c>
    </row>
    <row r="312" spans="2:10" x14ac:dyDescent="0.25">
      <c r="B312" s="30">
        <v>100.1403</v>
      </c>
      <c r="C312" s="31">
        <v>972.62</v>
      </c>
      <c r="D312" s="31" t="s">
        <v>231</v>
      </c>
      <c r="E312" s="31" t="s">
        <v>318</v>
      </c>
      <c r="F312" s="31">
        <v>0.24660000000000001</v>
      </c>
      <c r="G312" s="31">
        <v>0.21190000000000001</v>
      </c>
      <c r="H312" s="31">
        <v>0.23860000000000001</v>
      </c>
      <c r="I312" s="31">
        <v>329.32400000000001</v>
      </c>
      <c r="J312" s="32">
        <v>165.18</v>
      </c>
    </row>
    <row r="313" spans="2:10" x14ac:dyDescent="0.25">
      <c r="B313" s="30">
        <v>100.57769999999999</v>
      </c>
      <c r="C313" s="31">
        <v>974.46</v>
      </c>
      <c r="D313" s="31" t="s">
        <v>235</v>
      </c>
      <c r="E313" s="31" t="s">
        <v>260</v>
      </c>
      <c r="F313" s="31">
        <v>1.8700000000000001E-2</v>
      </c>
      <c r="G313" s="31">
        <v>1.9400000000000001E-2</v>
      </c>
      <c r="H313" s="31">
        <v>1.52E-2</v>
      </c>
      <c r="I313" s="31">
        <v>332.654</v>
      </c>
      <c r="J313" s="32">
        <v>167.03</v>
      </c>
    </row>
    <row r="314" spans="2:10" ht="15.75" thickBot="1" x14ac:dyDescent="0.3">
      <c r="B314" s="33">
        <v>100.90600000000001</v>
      </c>
      <c r="C314" s="34">
        <v>975.83</v>
      </c>
      <c r="D314" s="34" t="s">
        <v>235</v>
      </c>
      <c r="E314" s="34" t="s">
        <v>261</v>
      </c>
      <c r="F314" s="34">
        <v>6.4500000000000002E-2</v>
      </c>
      <c r="G314" s="34">
        <v>6.6000000000000003E-2</v>
      </c>
      <c r="H314" s="34">
        <v>5.2699999999999997E-2</v>
      </c>
      <c r="I314" s="34">
        <v>331.7</v>
      </c>
      <c r="J314" s="35">
        <v>166.5</v>
      </c>
    </row>
    <row r="328" spans="2:10" ht="15.75" thickBot="1" x14ac:dyDescent="0.3"/>
    <row r="329" spans="2:10" ht="15.75" thickBot="1" x14ac:dyDescent="0.3">
      <c r="B329" s="24" t="s">
        <v>99</v>
      </c>
      <c r="C329" s="25" t="s">
        <v>100</v>
      </c>
      <c r="D329" s="25" t="s">
        <v>101</v>
      </c>
      <c r="E329" s="25" t="s">
        <v>102</v>
      </c>
      <c r="F329" s="25" t="s">
        <v>103</v>
      </c>
      <c r="G329" s="25" t="s">
        <v>104</v>
      </c>
      <c r="H329" s="25" t="s">
        <v>105</v>
      </c>
      <c r="I329" s="25" t="s">
        <v>94</v>
      </c>
      <c r="J329" s="26" t="s">
        <v>106</v>
      </c>
    </row>
    <row r="330" spans="2:10" x14ac:dyDescent="0.25">
      <c r="B330" s="37">
        <v>101.13330000000001</v>
      </c>
      <c r="C330" s="38">
        <v>976.78</v>
      </c>
      <c r="D330" s="38"/>
      <c r="E330" s="38" t="s">
        <v>110</v>
      </c>
      <c r="F330" s="38">
        <v>3.3700000000000001E-2</v>
      </c>
      <c r="G330" s="38">
        <v>3.4500000000000003E-2</v>
      </c>
      <c r="H330" s="38">
        <v>2.75E-2</v>
      </c>
      <c r="I330" s="38">
        <v>331.7</v>
      </c>
      <c r="J330" s="39">
        <v>166.5</v>
      </c>
    </row>
    <row r="331" spans="2:10" x14ac:dyDescent="0.25">
      <c r="B331" s="30">
        <v>101.25830000000001</v>
      </c>
      <c r="C331" s="31">
        <v>977.3</v>
      </c>
      <c r="D331" s="31"/>
      <c r="E331" s="31" t="s">
        <v>110</v>
      </c>
      <c r="F331" s="31">
        <v>7.4000000000000003E-3</v>
      </c>
      <c r="G331" s="31">
        <v>7.4999999999999997E-3</v>
      </c>
      <c r="H331" s="31">
        <v>6.0000000000000001E-3</v>
      </c>
      <c r="I331" s="31">
        <v>331.7</v>
      </c>
      <c r="J331" s="32">
        <v>166.5</v>
      </c>
    </row>
    <row r="332" spans="2:10" x14ac:dyDescent="0.25">
      <c r="B332" s="30">
        <v>101.4906</v>
      </c>
      <c r="C332" s="31">
        <v>978.27</v>
      </c>
      <c r="D332" s="31" t="s">
        <v>235</v>
      </c>
      <c r="E332" s="31" t="s">
        <v>263</v>
      </c>
      <c r="F332" s="31">
        <v>6.9099999999999995E-2</v>
      </c>
      <c r="G332" s="31">
        <v>7.1300000000000002E-2</v>
      </c>
      <c r="H332" s="31">
        <v>5.6500000000000002E-2</v>
      </c>
      <c r="I332" s="31">
        <v>334.04</v>
      </c>
      <c r="J332" s="32">
        <v>167.8</v>
      </c>
    </row>
    <row r="333" spans="2:10" x14ac:dyDescent="0.25">
      <c r="B333" s="30">
        <v>101.9175</v>
      </c>
      <c r="C333" s="31">
        <v>980.03</v>
      </c>
      <c r="D333" s="31"/>
      <c r="E333" s="31" t="s">
        <v>110</v>
      </c>
      <c r="F333" s="31">
        <v>1.1000000000000001E-3</v>
      </c>
      <c r="G333" s="31">
        <v>1.1000000000000001E-3</v>
      </c>
      <c r="H333" s="31">
        <v>8.9999999999999998E-4</v>
      </c>
      <c r="I333" s="31">
        <v>334.04</v>
      </c>
      <c r="J333" s="32">
        <v>167.8</v>
      </c>
    </row>
    <row r="334" spans="2:10" x14ac:dyDescent="0.25">
      <c r="B334" s="30">
        <v>102.14</v>
      </c>
      <c r="C334" s="31">
        <v>980.95</v>
      </c>
      <c r="D334" s="31" t="s">
        <v>243</v>
      </c>
      <c r="E334" s="31" t="s">
        <v>262</v>
      </c>
      <c r="F334" s="31">
        <v>4.1000000000000003E-3</v>
      </c>
      <c r="G334" s="31">
        <v>3.8999999999999998E-3</v>
      </c>
      <c r="H334" s="31">
        <v>3.3999999999999998E-3</v>
      </c>
      <c r="I334" s="31">
        <v>334.04</v>
      </c>
      <c r="J334" s="32">
        <v>167.8</v>
      </c>
    </row>
    <row r="335" spans="2:10" x14ac:dyDescent="0.25">
      <c r="B335" s="30">
        <v>102.4061</v>
      </c>
      <c r="C335" s="31">
        <v>982.05</v>
      </c>
      <c r="D335" s="31" t="s">
        <v>235</v>
      </c>
      <c r="E335" s="31" t="s">
        <v>268</v>
      </c>
      <c r="F335" s="31">
        <v>1.61E-2</v>
      </c>
      <c r="G335" s="31">
        <v>1.6500000000000001E-2</v>
      </c>
      <c r="H335" s="31">
        <v>1.32E-2</v>
      </c>
      <c r="I335" s="31">
        <v>334.04</v>
      </c>
      <c r="J335" s="32">
        <v>167.8</v>
      </c>
    </row>
    <row r="336" spans="2:10" x14ac:dyDescent="0.25">
      <c r="B336" s="30">
        <v>102.655</v>
      </c>
      <c r="C336" s="31">
        <v>983.07</v>
      </c>
      <c r="D336" s="31" t="s">
        <v>319</v>
      </c>
      <c r="E336" s="31" t="s">
        <v>320</v>
      </c>
      <c r="F336" s="31">
        <v>3.5999999999999999E-3</v>
      </c>
      <c r="G336" s="31">
        <v>3.8999999999999998E-3</v>
      </c>
      <c r="H336" s="31">
        <v>3.0000000000000001E-3</v>
      </c>
      <c r="I336" s="31">
        <v>32</v>
      </c>
      <c r="J336" s="32">
        <v>0</v>
      </c>
    </row>
    <row r="337" spans="2:10" x14ac:dyDescent="0.25">
      <c r="B337" s="30">
        <v>103.0033</v>
      </c>
      <c r="C337" s="31">
        <v>984.5</v>
      </c>
      <c r="D337" s="31"/>
      <c r="E337" s="31" t="s">
        <v>110</v>
      </c>
      <c r="F337" s="31">
        <v>2.6599999999999999E-2</v>
      </c>
      <c r="G337" s="31">
        <v>2.87E-2</v>
      </c>
      <c r="H337" s="31">
        <v>2.1999999999999999E-2</v>
      </c>
      <c r="I337" s="31">
        <v>32</v>
      </c>
      <c r="J337" s="32">
        <v>0</v>
      </c>
    </row>
    <row r="338" spans="2:10" x14ac:dyDescent="0.25">
      <c r="B338" s="30">
        <v>103.1144</v>
      </c>
      <c r="C338" s="31">
        <v>984.95</v>
      </c>
      <c r="D338" s="31" t="s">
        <v>231</v>
      </c>
      <c r="E338" s="31" t="s">
        <v>264</v>
      </c>
      <c r="F338" s="31">
        <v>0.2137</v>
      </c>
      <c r="G338" s="31">
        <v>0.18459999999999999</v>
      </c>
      <c r="H338" s="31">
        <v>0.20669999999999999</v>
      </c>
      <c r="I338" s="31">
        <v>336.88400000000001</v>
      </c>
      <c r="J338" s="32">
        <v>169.38</v>
      </c>
    </row>
    <row r="339" spans="2:10" x14ac:dyDescent="0.25">
      <c r="B339" s="30">
        <v>103.4675</v>
      </c>
      <c r="C339" s="31">
        <v>986.39</v>
      </c>
      <c r="D339" s="31"/>
      <c r="E339" s="31" t="s">
        <v>110</v>
      </c>
      <c r="F339" s="31">
        <v>1.15E-2</v>
      </c>
      <c r="G339" s="31">
        <v>9.9000000000000008E-3</v>
      </c>
      <c r="H339" s="31">
        <v>1.11E-2</v>
      </c>
      <c r="I339" s="31">
        <v>336.88400000000001</v>
      </c>
      <c r="J339" s="32">
        <v>169.38</v>
      </c>
    </row>
    <row r="340" spans="2:10" x14ac:dyDescent="0.25">
      <c r="B340" s="30">
        <v>103.58499999999999</v>
      </c>
      <c r="C340" s="31">
        <v>986.87</v>
      </c>
      <c r="D340" s="31" t="s">
        <v>243</v>
      </c>
      <c r="E340" s="31" t="s">
        <v>265</v>
      </c>
      <c r="F340" s="31">
        <v>4.9500000000000002E-2</v>
      </c>
      <c r="G340" s="31">
        <v>4.7100000000000003E-2</v>
      </c>
      <c r="H340" s="31">
        <v>4.1099999999999998E-2</v>
      </c>
      <c r="I340" s="31">
        <v>340.34</v>
      </c>
      <c r="J340" s="32">
        <v>171.3</v>
      </c>
    </row>
    <row r="341" spans="2:10" x14ac:dyDescent="0.25">
      <c r="B341" s="30">
        <v>103.87050000000001</v>
      </c>
      <c r="C341" s="31">
        <v>988.03</v>
      </c>
      <c r="D341" s="31" t="s">
        <v>235</v>
      </c>
      <c r="E341" s="31" t="s">
        <v>269</v>
      </c>
      <c r="F341" s="31">
        <v>1.26E-2</v>
      </c>
      <c r="G341" s="31">
        <v>1.29E-2</v>
      </c>
      <c r="H341" s="31">
        <v>1.03E-2</v>
      </c>
      <c r="I341" s="31">
        <v>340.34</v>
      </c>
      <c r="J341" s="32">
        <v>171.3</v>
      </c>
    </row>
    <row r="342" spans="2:10" x14ac:dyDescent="0.25">
      <c r="B342" s="30">
        <v>104.175</v>
      </c>
      <c r="C342" s="31">
        <v>989.26</v>
      </c>
      <c r="D342" s="31" t="s">
        <v>235</v>
      </c>
      <c r="E342" s="31" t="s">
        <v>274</v>
      </c>
      <c r="F342" s="31">
        <v>1.26E-2</v>
      </c>
      <c r="G342" s="31">
        <v>1.29E-2</v>
      </c>
      <c r="H342" s="31">
        <v>1.03E-2</v>
      </c>
      <c r="I342" s="31">
        <v>340.34</v>
      </c>
      <c r="J342" s="32">
        <v>171.3</v>
      </c>
    </row>
    <row r="343" spans="2:10" x14ac:dyDescent="0.25">
      <c r="B343" s="30">
        <v>104.2359</v>
      </c>
      <c r="C343" s="31">
        <v>989.51</v>
      </c>
      <c r="D343" s="31" t="s">
        <v>323</v>
      </c>
      <c r="E343" s="31" t="s">
        <v>324</v>
      </c>
      <c r="F343" s="31">
        <v>7.7999999999999996E-3</v>
      </c>
      <c r="G343" s="31">
        <v>8.0000000000000002E-3</v>
      </c>
      <c r="H343" s="31">
        <v>5.7999999999999996E-3</v>
      </c>
      <c r="I343" s="31">
        <v>340.34</v>
      </c>
      <c r="J343" s="32">
        <v>171.3</v>
      </c>
    </row>
    <row r="344" spans="2:10" x14ac:dyDescent="0.25">
      <c r="B344" s="30">
        <v>104.6078</v>
      </c>
      <c r="C344" s="31">
        <v>991</v>
      </c>
      <c r="D344" s="31" t="s">
        <v>243</v>
      </c>
      <c r="E344" s="31" t="s">
        <v>270</v>
      </c>
      <c r="F344" s="31">
        <v>8.3000000000000001E-3</v>
      </c>
      <c r="G344" s="31">
        <v>7.7999999999999996E-3</v>
      </c>
      <c r="H344" s="31">
        <v>6.8999999999999999E-3</v>
      </c>
      <c r="I344" s="31">
        <v>340.34</v>
      </c>
      <c r="J344" s="32">
        <v>171.3</v>
      </c>
    </row>
    <row r="345" spans="2:10" x14ac:dyDescent="0.25">
      <c r="B345" s="30">
        <v>104.8083</v>
      </c>
      <c r="C345" s="31">
        <v>991.81</v>
      </c>
      <c r="D345" s="31" t="s">
        <v>319</v>
      </c>
      <c r="E345" s="31" t="s">
        <v>322</v>
      </c>
      <c r="F345" s="31">
        <v>1.6999999999999999E-3</v>
      </c>
      <c r="G345" s="31">
        <v>1.6999999999999999E-3</v>
      </c>
      <c r="H345" s="31">
        <v>1.4E-3</v>
      </c>
      <c r="I345" s="31">
        <v>339.08</v>
      </c>
      <c r="J345" s="32">
        <v>170.6</v>
      </c>
    </row>
    <row r="346" spans="2:10" x14ac:dyDescent="0.25">
      <c r="B346" s="30">
        <v>105.3</v>
      </c>
      <c r="C346" s="31">
        <v>993.78</v>
      </c>
      <c r="D346" s="31" t="s">
        <v>243</v>
      </c>
      <c r="E346" s="31" t="s">
        <v>271</v>
      </c>
      <c r="F346" s="31">
        <v>1.0699999999999999E-2</v>
      </c>
      <c r="G346" s="31">
        <v>1.01E-2</v>
      </c>
      <c r="H346" s="31">
        <v>8.8000000000000005E-3</v>
      </c>
      <c r="I346" s="31">
        <v>339.8</v>
      </c>
      <c r="J346" s="32">
        <v>171</v>
      </c>
    </row>
    <row r="347" spans="2:10" x14ac:dyDescent="0.25">
      <c r="B347" s="30">
        <v>105.56</v>
      </c>
      <c r="C347" s="31">
        <v>994.82</v>
      </c>
      <c r="D347" s="31" t="s">
        <v>272</v>
      </c>
      <c r="E347" s="31" t="s">
        <v>273</v>
      </c>
      <c r="F347" s="31">
        <v>1.4E-2</v>
      </c>
      <c r="G347" s="31">
        <v>1.24E-2</v>
      </c>
      <c r="H347" s="31">
        <v>1.21E-2</v>
      </c>
      <c r="I347" s="31">
        <v>343.02199999999999</v>
      </c>
      <c r="J347" s="32">
        <v>172.79</v>
      </c>
    </row>
    <row r="348" spans="2:10" x14ac:dyDescent="0.25">
      <c r="B348" s="30">
        <v>105.926</v>
      </c>
      <c r="C348" s="31">
        <v>996.27</v>
      </c>
      <c r="D348" s="31" t="s">
        <v>235</v>
      </c>
      <c r="E348" s="31" t="s">
        <v>245</v>
      </c>
      <c r="F348" s="31">
        <v>3.3999999999999998E-3</v>
      </c>
      <c r="G348" s="31">
        <v>3.3999999999999998E-3</v>
      </c>
      <c r="H348" s="31">
        <v>2.7000000000000001E-3</v>
      </c>
      <c r="I348" s="31">
        <v>343.02199999999999</v>
      </c>
      <c r="J348" s="32">
        <v>172.79</v>
      </c>
    </row>
    <row r="349" spans="2:10" x14ac:dyDescent="0.25">
      <c r="B349" s="30">
        <v>106.125</v>
      </c>
      <c r="C349" s="31">
        <v>997.06</v>
      </c>
      <c r="D349" s="31"/>
      <c r="E349" s="31" t="s">
        <v>110</v>
      </c>
      <c r="F349" s="31">
        <v>6.8999999999999999E-3</v>
      </c>
      <c r="G349" s="31">
        <v>7.1000000000000004E-3</v>
      </c>
      <c r="H349" s="31">
        <v>5.7000000000000002E-3</v>
      </c>
      <c r="I349" s="31">
        <v>343.02199999999999</v>
      </c>
      <c r="J349" s="32">
        <v>172.79</v>
      </c>
    </row>
    <row r="350" spans="2:10" x14ac:dyDescent="0.25">
      <c r="B350" s="30">
        <v>106.3194</v>
      </c>
      <c r="C350" s="31">
        <v>997.83</v>
      </c>
      <c r="D350" s="31" t="s">
        <v>272</v>
      </c>
      <c r="E350" s="31" t="s">
        <v>275</v>
      </c>
      <c r="F350" s="31">
        <v>1.46E-2</v>
      </c>
      <c r="G350" s="31">
        <v>1.2800000000000001E-2</v>
      </c>
      <c r="H350" s="31">
        <v>1.2699999999999999E-2</v>
      </c>
      <c r="I350" s="31">
        <v>344.012</v>
      </c>
      <c r="J350" s="32">
        <v>173.34</v>
      </c>
    </row>
    <row r="351" spans="2:10" x14ac:dyDescent="0.25">
      <c r="B351" s="30">
        <v>106.5556</v>
      </c>
      <c r="C351" s="31">
        <v>998.76</v>
      </c>
      <c r="D351" s="31"/>
      <c r="E351" s="31" t="s">
        <v>110</v>
      </c>
      <c r="F351" s="31">
        <v>1.89E-2</v>
      </c>
      <c r="G351" s="31">
        <v>1.66E-2</v>
      </c>
      <c r="H351" s="31">
        <v>1.6400000000000001E-2</v>
      </c>
      <c r="I351" s="31">
        <v>344.012</v>
      </c>
      <c r="J351" s="32">
        <v>173.34</v>
      </c>
    </row>
    <row r="352" spans="2:10" x14ac:dyDescent="0.25">
      <c r="B352" s="30">
        <v>106.86920000000001</v>
      </c>
      <c r="C352" s="31">
        <v>1000</v>
      </c>
      <c r="D352" s="31" t="s">
        <v>276</v>
      </c>
      <c r="E352" s="31" t="s">
        <v>277</v>
      </c>
      <c r="F352" s="31">
        <v>6.6E-3</v>
      </c>
      <c r="G352" s="31">
        <v>6.7999999999999996E-3</v>
      </c>
      <c r="H352" s="31">
        <v>5.4000000000000003E-3</v>
      </c>
      <c r="I352" s="31">
        <v>345.47</v>
      </c>
      <c r="J352" s="32">
        <v>174.15</v>
      </c>
    </row>
    <row r="353" spans="2:10" x14ac:dyDescent="0.25">
      <c r="B353" s="30">
        <v>107.01220000000001</v>
      </c>
      <c r="C353" s="31">
        <v>1000.99</v>
      </c>
      <c r="D353" s="31" t="s">
        <v>319</v>
      </c>
      <c r="E353" s="31" t="s">
        <v>463</v>
      </c>
      <c r="F353" s="31">
        <v>5.4999999999999997E-3</v>
      </c>
      <c r="G353" s="31">
        <v>5.5999999999999999E-3</v>
      </c>
      <c r="H353" s="31">
        <v>4.4999999999999997E-3</v>
      </c>
      <c r="I353" s="31">
        <v>339.08</v>
      </c>
      <c r="J353" s="32">
        <v>170.6</v>
      </c>
    </row>
    <row r="354" spans="2:10" x14ac:dyDescent="0.25">
      <c r="B354" s="30">
        <v>107.3447</v>
      </c>
      <c r="C354" s="31">
        <v>1003.29</v>
      </c>
      <c r="D354" s="31" t="s">
        <v>243</v>
      </c>
      <c r="E354" s="31" t="s">
        <v>321</v>
      </c>
      <c r="F354" s="31">
        <v>6.8999999999999999E-3</v>
      </c>
      <c r="G354" s="31">
        <v>6.6E-3</v>
      </c>
      <c r="H354" s="31">
        <v>5.7000000000000002E-3</v>
      </c>
      <c r="I354" s="31">
        <v>339.08</v>
      </c>
      <c r="J354" s="32">
        <v>170.6</v>
      </c>
    </row>
    <row r="355" spans="2:10" x14ac:dyDescent="0.25">
      <c r="B355" s="30">
        <v>107.47669999999999</v>
      </c>
      <c r="C355" s="31">
        <v>1004.2</v>
      </c>
      <c r="D355" s="31"/>
      <c r="E355" s="31" t="s">
        <v>110</v>
      </c>
      <c r="F355" s="31">
        <v>1.4E-3</v>
      </c>
      <c r="G355" s="31">
        <v>1.2999999999999999E-3</v>
      </c>
      <c r="H355" s="31">
        <v>1.1000000000000001E-3</v>
      </c>
      <c r="I355" s="31">
        <v>339.08</v>
      </c>
      <c r="J355" s="32">
        <v>170.6</v>
      </c>
    </row>
    <row r="356" spans="2:10" x14ac:dyDescent="0.25">
      <c r="B356" s="30">
        <v>107.6917</v>
      </c>
      <c r="C356" s="31">
        <v>1005.68</v>
      </c>
      <c r="D356" s="31"/>
      <c r="E356" s="31" t="s">
        <v>110</v>
      </c>
      <c r="F356" s="31">
        <v>1.6000000000000001E-3</v>
      </c>
      <c r="G356" s="31">
        <v>1.6000000000000001E-3</v>
      </c>
      <c r="H356" s="31">
        <v>1.4E-3</v>
      </c>
      <c r="I356" s="31">
        <v>339.08</v>
      </c>
      <c r="J356" s="32">
        <v>170.6</v>
      </c>
    </row>
    <row r="357" spans="2:10" x14ac:dyDescent="0.25">
      <c r="B357" s="30">
        <v>107.86499999999999</v>
      </c>
      <c r="C357" s="31">
        <v>1006.87</v>
      </c>
      <c r="D357" s="31"/>
      <c r="E357" s="31" t="s">
        <v>110</v>
      </c>
      <c r="F357" s="31">
        <v>2.2000000000000001E-3</v>
      </c>
      <c r="G357" s="31">
        <v>2E-3</v>
      </c>
      <c r="H357" s="31">
        <v>1.8E-3</v>
      </c>
      <c r="I357" s="31">
        <v>339.08</v>
      </c>
      <c r="J357" s="32">
        <v>170.6</v>
      </c>
    </row>
    <row r="358" spans="2:10" x14ac:dyDescent="0.25">
      <c r="B358" s="30">
        <v>108.13939999999999</v>
      </c>
      <c r="C358" s="31">
        <v>1008.76</v>
      </c>
      <c r="D358" s="31" t="s">
        <v>231</v>
      </c>
      <c r="E358" s="31" t="s">
        <v>325</v>
      </c>
      <c r="F358" s="31">
        <v>4.7399999999999998E-2</v>
      </c>
      <c r="G358" s="31">
        <v>4.0099999999999997E-2</v>
      </c>
      <c r="H358" s="31">
        <v>4.5900000000000003E-2</v>
      </c>
      <c r="I358" s="31">
        <v>349.01600000000002</v>
      </c>
      <c r="J358" s="32">
        <v>176.12</v>
      </c>
    </row>
    <row r="359" spans="2:10" x14ac:dyDescent="0.25">
      <c r="B359" s="30">
        <v>108.557</v>
      </c>
      <c r="C359" s="31">
        <v>1011.62</v>
      </c>
      <c r="D359" s="31" t="s">
        <v>323</v>
      </c>
      <c r="E359" s="31" t="s">
        <v>324</v>
      </c>
      <c r="F359" s="31">
        <v>7.6E-3</v>
      </c>
      <c r="G359" s="31">
        <v>7.7999999999999996E-3</v>
      </c>
      <c r="H359" s="31">
        <v>5.7000000000000002E-3</v>
      </c>
      <c r="I359" s="31">
        <v>349.01600000000002</v>
      </c>
      <c r="J359" s="32">
        <v>176.12</v>
      </c>
    </row>
    <row r="360" spans="2:10" ht="15.75" thickBot="1" x14ac:dyDescent="0.3">
      <c r="B360" s="33">
        <v>108.72499999999999</v>
      </c>
      <c r="C360" s="34">
        <v>1012.76</v>
      </c>
      <c r="D360" s="34"/>
      <c r="E360" s="34" t="s">
        <v>110</v>
      </c>
      <c r="F360" s="34">
        <v>2.2000000000000001E-3</v>
      </c>
      <c r="G360" s="34">
        <v>2.2000000000000001E-3</v>
      </c>
      <c r="H360" s="34">
        <v>1.6000000000000001E-3</v>
      </c>
      <c r="I360" s="34">
        <v>349.01600000000002</v>
      </c>
      <c r="J360" s="35">
        <v>176.12</v>
      </c>
    </row>
    <row r="374" spans="2:10" ht="15.75" thickBot="1" x14ac:dyDescent="0.3"/>
    <row r="375" spans="2:10" ht="15.75" thickBot="1" x14ac:dyDescent="0.3">
      <c r="B375" s="24" t="s">
        <v>99</v>
      </c>
      <c r="C375" s="25" t="s">
        <v>100</v>
      </c>
      <c r="D375" s="25" t="s">
        <v>101</v>
      </c>
      <c r="E375" s="25" t="s">
        <v>102</v>
      </c>
      <c r="F375" s="25" t="s">
        <v>103</v>
      </c>
      <c r="G375" s="25" t="s">
        <v>104</v>
      </c>
      <c r="H375" s="25" t="s">
        <v>105</v>
      </c>
      <c r="I375" s="25" t="s">
        <v>94</v>
      </c>
      <c r="J375" s="26" t="s">
        <v>106</v>
      </c>
    </row>
    <row r="376" spans="2:10" x14ac:dyDescent="0.25">
      <c r="B376" s="37">
        <v>109.06610000000001</v>
      </c>
      <c r="C376" s="38">
        <v>1015.08</v>
      </c>
      <c r="D376" s="38"/>
      <c r="E376" s="38" t="s">
        <v>110</v>
      </c>
      <c r="F376" s="38">
        <v>6.8999999999999999E-3</v>
      </c>
      <c r="G376" s="38">
        <v>7.1000000000000004E-3</v>
      </c>
      <c r="H376" s="38">
        <v>5.1999999999999998E-3</v>
      </c>
      <c r="I376" s="38">
        <v>349.01600000000002</v>
      </c>
      <c r="J376" s="39">
        <v>176.12</v>
      </c>
    </row>
    <row r="377" spans="2:10" x14ac:dyDescent="0.25">
      <c r="B377" s="30">
        <v>109.43170000000001</v>
      </c>
      <c r="C377" s="31">
        <v>1017.56</v>
      </c>
      <c r="D377" s="31" t="s">
        <v>323</v>
      </c>
      <c r="E377" s="31" t="s">
        <v>326</v>
      </c>
      <c r="F377" s="31">
        <v>1E-3</v>
      </c>
      <c r="G377" s="31">
        <v>1.1000000000000001E-3</v>
      </c>
      <c r="H377" s="31">
        <v>8.0000000000000004E-4</v>
      </c>
      <c r="I377" s="31">
        <v>349.01600000000002</v>
      </c>
      <c r="J377" s="32">
        <v>176.12</v>
      </c>
    </row>
    <row r="378" spans="2:10" x14ac:dyDescent="0.25">
      <c r="B378" s="30">
        <v>109.62220000000001</v>
      </c>
      <c r="C378" s="31">
        <v>1018.85</v>
      </c>
      <c r="D378" s="31"/>
      <c r="E378" s="31" t="s">
        <v>110</v>
      </c>
      <c r="F378" s="31">
        <v>1.1000000000000001E-3</v>
      </c>
      <c r="G378" s="31">
        <v>1.1000000000000001E-3</v>
      </c>
      <c r="H378" s="31">
        <v>8.0000000000000004E-4</v>
      </c>
      <c r="I378" s="31">
        <v>349.01600000000002</v>
      </c>
      <c r="J378" s="32">
        <v>176.12</v>
      </c>
    </row>
    <row r="379" spans="2:10" x14ac:dyDescent="0.25">
      <c r="B379" s="30">
        <v>109.80500000000001</v>
      </c>
      <c r="C379" s="31">
        <v>1020.08</v>
      </c>
      <c r="D379" s="31"/>
      <c r="E379" s="31" t="s">
        <v>110</v>
      </c>
      <c r="F379" s="31">
        <v>2.3999999999999998E-3</v>
      </c>
      <c r="G379" s="31">
        <v>2.3999999999999998E-3</v>
      </c>
      <c r="H379" s="31">
        <v>1.8E-3</v>
      </c>
      <c r="I379" s="31">
        <v>349.01600000000002</v>
      </c>
      <c r="J379" s="32">
        <v>176.12</v>
      </c>
    </row>
    <row r="380" spans="2:10" x14ac:dyDescent="0.25">
      <c r="B380" s="30">
        <v>110.08499999999999</v>
      </c>
      <c r="C380" s="31">
        <v>1021.97</v>
      </c>
      <c r="D380" s="31" t="s">
        <v>272</v>
      </c>
      <c r="E380" s="31" t="s">
        <v>328</v>
      </c>
      <c r="F380" s="31">
        <v>0.01</v>
      </c>
      <c r="G380" s="31">
        <v>7.9000000000000008E-3</v>
      </c>
      <c r="H380" s="31">
        <v>9.7999999999999997E-3</v>
      </c>
      <c r="I380" s="31">
        <v>352.13</v>
      </c>
      <c r="J380" s="32">
        <v>177.85</v>
      </c>
    </row>
    <row r="381" spans="2:10" x14ac:dyDescent="0.25">
      <c r="B381" s="30">
        <v>110.3967</v>
      </c>
      <c r="C381" s="31">
        <v>1024.06</v>
      </c>
      <c r="D381" s="31" t="s">
        <v>243</v>
      </c>
      <c r="E381" s="31" t="s">
        <v>329</v>
      </c>
      <c r="F381" s="31">
        <v>4.4000000000000003E-3</v>
      </c>
      <c r="G381" s="31">
        <v>4.1000000000000003E-3</v>
      </c>
      <c r="H381" s="31">
        <v>3.7000000000000002E-3</v>
      </c>
      <c r="I381" s="31">
        <v>354.81200000000001</v>
      </c>
      <c r="J381" s="32">
        <v>179.34</v>
      </c>
    </row>
    <row r="382" spans="2:10" x14ac:dyDescent="0.25">
      <c r="B382" s="30">
        <v>110.785</v>
      </c>
      <c r="C382" s="31">
        <v>1026.6600000000001</v>
      </c>
      <c r="D382" s="31"/>
      <c r="E382" s="31" t="s">
        <v>110</v>
      </c>
      <c r="F382" s="31">
        <v>1.1000000000000001E-3</v>
      </c>
      <c r="G382" s="31">
        <v>1E-3</v>
      </c>
      <c r="H382" s="31">
        <v>8.9999999999999998E-4</v>
      </c>
      <c r="I382" s="31">
        <v>354.81200000000001</v>
      </c>
      <c r="J382" s="32">
        <v>179.34</v>
      </c>
    </row>
    <row r="383" spans="2:10" x14ac:dyDescent="0.25">
      <c r="B383" s="30">
        <v>110.9783</v>
      </c>
      <c r="C383" s="31">
        <v>1027.95</v>
      </c>
      <c r="D383" s="31" t="s">
        <v>323</v>
      </c>
      <c r="E383" s="31" t="s">
        <v>330</v>
      </c>
      <c r="F383" s="31">
        <v>6.4000000000000003E-3</v>
      </c>
      <c r="G383" s="31">
        <v>6.6E-3</v>
      </c>
      <c r="H383" s="31">
        <v>4.7999999999999996E-3</v>
      </c>
      <c r="I383" s="31">
        <v>32</v>
      </c>
      <c r="J383" s="32">
        <v>0</v>
      </c>
    </row>
    <row r="384" spans="2:10" x14ac:dyDescent="0.25">
      <c r="B384" s="30">
        <v>111.25830000000001</v>
      </c>
      <c r="C384" s="31">
        <v>1029.82</v>
      </c>
      <c r="D384" s="31"/>
      <c r="E384" s="31" t="s">
        <v>110</v>
      </c>
      <c r="F384" s="31">
        <v>2.0999999999999999E-3</v>
      </c>
      <c r="G384" s="31">
        <v>2.2000000000000001E-3</v>
      </c>
      <c r="H384" s="31">
        <v>1.6000000000000001E-3</v>
      </c>
      <c r="I384" s="31">
        <v>32</v>
      </c>
      <c r="J384" s="32">
        <v>0</v>
      </c>
    </row>
    <row r="385" spans="2:10" x14ac:dyDescent="0.25">
      <c r="B385" s="30">
        <v>111.5087</v>
      </c>
      <c r="C385" s="31">
        <v>1031.48</v>
      </c>
      <c r="D385" s="31" t="s">
        <v>323</v>
      </c>
      <c r="E385" s="31" t="s">
        <v>327</v>
      </c>
      <c r="F385" s="31">
        <v>5.0000000000000001E-4</v>
      </c>
      <c r="G385" s="31">
        <v>5.0000000000000001E-4</v>
      </c>
      <c r="H385" s="31">
        <v>4.0000000000000002E-4</v>
      </c>
      <c r="I385" s="31">
        <v>32</v>
      </c>
      <c r="J385" s="32">
        <v>0</v>
      </c>
    </row>
    <row r="386" spans="2:10" x14ac:dyDescent="0.25">
      <c r="B386" s="30">
        <v>111.7242</v>
      </c>
      <c r="C386" s="31">
        <v>1032.9100000000001</v>
      </c>
      <c r="D386" s="31" t="s">
        <v>323</v>
      </c>
      <c r="E386" s="31" t="s">
        <v>332</v>
      </c>
      <c r="F386" s="31">
        <v>4.8999999999999998E-3</v>
      </c>
      <c r="G386" s="31">
        <v>5.0000000000000001E-3</v>
      </c>
      <c r="H386" s="31">
        <v>3.7000000000000002E-3</v>
      </c>
      <c r="I386" s="31">
        <v>32</v>
      </c>
      <c r="J386" s="32">
        <v>0</v>
      </c>
    </row>
    <row r="387" spans="2:10" x14ac:dyDescent="0.25">
      <c r="B387" s="30">
        <v>111.9627</v>
      </c>
      <c r="C387" s="31">
        <v>1034.49</v>
      </c>
      <c r="D387" s="31"/>
      <c r="E387" s="31" t="s">
        <v>110</v>
      </c>
      <c r="F387" s="31">
        <v>1.6999999999999999E-3</v>
      </c>
      <c r="G387" s="31">
        <v>1.6999999999999999E-3</v>
      </c>
      <c r="H387" s="31">
        <v>1.2999999999999999E-3</v>
      </c>
      <c r="I387" s="31">
        <v>32</v>
      </c>
      <c r="J387" s="32">
        <v>0</v>
      </c>
    </row>
    <row r="388" spans="2:10" x14ac:dyDescent="0.25">
      <c r="B388" s="30">
        <v>112.4383</v>
      </c>
      <c r="C388" s="31"/>
      <c r="D388" s="31"/>
      <c r="E388" s="31" t="s">
        <v>331</v>
      </c>
      <c r="F388" s="31">
        <v>3.8E-3</v>
      </c>
      <c r="G388" s="31">
        <v>3.8999999999999998E-3</v>
      </c>
      <c r="H388" s="31">
        <v>2.8E-3</v>
      </c>
      <c r="I388" s="31">
        <v>32</v>
      </c>
      <c r="J388" s="32">
        <v>0</v>
      </c>
    </row>
    <row r="389" spans="2:10" x14ac:dyDescent="0.25">
      <c r="B389" s="30">
        <v>113.0917</v>
      </c>
      <c r="C389" s="31">
        <v>1041.9100000000001</v>
      </c>
      <c r="D389" s="31" t="s">
        <v>272</v>
      </c>
      <c r="E389" s="31" t="s">
        <v>334</v>
      </c>
      <c r="F389" s="31">
        <v>1.6000000000000001E-3</v>
      </c>
      <c r="G389" s="31">
        <v>1.4E-3</v>
      </c>
      <c r="H389" s="31">
        <v>1.4E-3</v>
      </c>
      <c r="I389" s="31">
        <v>362.822</v>
      </c>
      <c r="J389" s="32">
        <v>183.79</v>
      </c>
    </row>
    <row r="390" spans="2:10" x14ac:dyDescent="0.25">
      <c r="B390" s="30">
        <v>113.51</v>
      </c>
      <c r="C390" s="31">
        <v>1044.6400000000001</v>
      </c>
      <c r="D390" s="31" t="s">
        <v>272</v>
      </c>
      <c r="E390" s="31" t="s">
        <v>335</v>
      </c>
      <c r="F390" s="31">
        <v>2.7000000000000001E-3</v>
      </c>
      <c r="G390" s="31">
        <v>2.3999999999999998E-3</v>
      </c>
      <c r="H390" s="31">
        <v>2.3999999999999998E-3</v>
      </c>
      <c r="I390" s="31">
        <v>359.61799999999999</v>
      </c>
      <c r="J390" s="32">
        <v>182.01</v>
      </c>
    </row>
    <row r="391" spans="2:10" x14ac:dyDescent="0.25">
      <c r="B391" s="30">
        <v>113.7217</v>
      </c>
      <c r="C391" s="31">
        <v>1046.01</v>
      </c>
      <c r="D391" s="31" t="s">
        <v>323</v>
      </c>
      <c r="E391" s="31" t="s">
        <v>333</v>
      </c>
      <c r="F391" s="31">
        <v>8.0000000000000004E-4</v>
      </c>
      <c r="G391" s="31">
        <v>6.9999999999999999E-4</v>
      </c>
      <c r="H391" s="31">
        <v>5.9999999999999995E-4</v>
      </c>
      <c r="I391" s="31">
        <v>359.61799999999999</v>
      </c>
      <c r="J391" s="32">
        <v>182.01</v>
      </c>
    </row>
    <row r="392" spans="2:10" x14ac:dyDescent="0.25">
      <c r="B392" s="30">
        <v>114.0761</v>
      </c>
      <c r="C392" s="31">
        <v>1048.31</v>
      </c>
      <c r="D392" s="31" t="s">
        <v>272</v>
      </c>
      <c r="E392" s="31" t="s">
        <v>336</v>
      </c>
      <c r="F392" s="31">
        <v>1.4E-3</v>
      </c>
      <c r="G392" s="31">
        <v>1.1999999999999999E-3</v>
      </c>
      <c r="H392" s="31">
        <v>1.1999999999999999E-3</v>
      </c>
      <c r="I392" s="31">
        <v>362.15600000000001</v>
      </c>
      <c r="J392" s="32">
        <v>183.42</v>
      </c>
    </row>
    <row r="393" spans="2:10" x14ac:dyDescent="0.25">
      <c r="B393" s="30">
        <v>114.25279999999999</v>
      </c>
      <c r="C393" s="31">
        <v>1049.46</v>
      </c>
      <c r="D393" s="31" t="s">
        <v>272</v>
      </c>
      <c r="E393" s="31" t="s">
        <v>337</v>
      </c>
      <c r="F393" s="31">
        <v>2E-3</v>
      </c>
      <c r="G393" s="31">
        <v>1.6999999999999999E-3</v>
      </c>
      <c r="H393" s="31">
        <v>1.6999999999999999E-3</v>
      </c>
      <c r="I393" s="31">
        <v>361.94</v>
      </c>
      <c r="J393" s="32">
        <v>183.3</v>
      </c>
    </row>
    <row r="394" spans="2:10" x14ac:dyDescent="0.25">
      <c r="B394" s="30">
        <v>114.58069999999999</v>
      </c>
      <c r="C394" s="31">
        <v>1051.57</v>
      </c>
      <c r="D394" s="31" t="s">
        <v>272</v>
      </c>
      <c r="E394" s="31" t="s">
        <v>338</v>
      </c>
      <c r="F394" s="31">
        <v>8.9999999999999998E-4</v>
      </c>
      <c r="G394" s="31">
        <v>8.0000000000000004E-4</v>
      </c>
      <c r="H394" s="31">
        <v>8.0000000000000004E-4</v>
      </c>
      <c r="I394" s="31">
        <v>362.51600000000002</v>
      </c>
      <c r="J394" s="32">
        <v>183.62</v>
      </c>
    </row>
    <row r="395" spans="2:10" x14ac:dyDescent="0.25">
      <c r="B395" s="30">
        <v>114.9657</v>
      </c>
      <c r="C395" s="31">
        <v>1054.05</v>
      </c>
      <c r="D395" s="31" t="s">
        <v>272</v>
      </c>
      <c r="E395" s="31" t="s">
        <v>401</v>
      </c>
      <c r="F395" s="31">
        <v>1.1999999999999999E-3</v>
      </c>
      <c r="G395" s="31">
        <v>1E-3</v>
      </c>
      <c r="H395" s="31">
        <v>1E-3</v>
      </c>
      <c r="I395" s="31">
        <v>362.22800000000001</v>
      </c>
      <c r="J395" s="32">
        <v>183.46</v>
      </c>
    </row>
    <row r="396" spans="2:10" x14ac:dyDescent="0.25">
      <c r="B396" s="30">
        <v>115.8489</v>
      </c>
      <c r="C396" s="31">
        <v>1059.7</v>
      </c>
      <c r="D396" s="31" t="s">
        <v>272</v>
      </c>
      <c r="E396" s="31" t="s">
        <v>402</v>
      </c>
      <c r="F396" s="31">
        <v>8.0000000000000004E-4</v>
      </c>
      <c r="G396" s="31">
        <v>6.9999999999999999E-4</v>
      </c>
      <c r="H396" s="31">
        <v>6.9999999999999999E-4</v>
      </c>
      <c r="I396" s="31">
        <v>364.94600000000003</v>
      </c>
      <c r="J396" s="32">
        <v>184.97</v>
      </c>
    </row>
    <row r="397" spans="2:10" x14ac:dyDescent="0.25">
      <c r="B397" s="30">
        <v>117.425</v>
      </c>
      <c r="C397" s="31">
        <v>1069.67</v>
      </c>
      <c r="D397" s="31" t="s">
        <v>272</v>
      </c>
      <c r="E397" s="31" t="s">
        <v>403</v>
      </c>
      <c r="F397" s="31">
        <v>4.0000000000000002E-4</v>
      </c>
      <c r="G397" s="31">
        <v>4.0000000000000002E-4</v>
      </c>
      <c r="H397" s="31">
        <v>4.0000000000000002E-4</v>
      </c>
      <c r="I397" s="31">
        <v>368.36599999999999</v>
      </c>
      <c r="J397" s="32">
        <v>186.87</v>
      </c>
    </row>
    <row r="398" spans="2:10" x14ac:dyDescent="0.25">
      <c r="B398" s="30">
        <v>117.71</v>
      </c>
      <c r="C398" s="31">
        <v>1071.46</v>
      </c>
      <c r="D398" s="31" t="s">
        <v>272</v>
      </c>
      <c r="E398" s="31" t="s">
        <v>404</v>
      </c>
      <c r="F398" s="31">
        <v>5.9999999999999995E-4</v>
      </c>
      <c r="G398" s="31">
        <v>5.0000000000000001E-4</v>
      </c>
      <c r="H398" s="31">
        <v>5.0000000000000001E-4</v>
      </c>
      <c r="I398" s="31">
        <v>370.83199999999999</v>
      </c>
      <c r="J398" s="32">
        <v>188.24</v>
      </c>
    </row>
    <row r="399" spans="2:10" x14ac:dyDescent="0.25">
      <c r="B399" s="30">
        <v>118.5033</v>
      </c>
      <c r="C399" s="31">
        <v>1076.4100000000001</v>
      </c>
      <c r="D399" s="31" t="s">
        <v>272</v>
      </c>
      <c r="E399" s="31" t="s">
        <v>405</v>
      </c>
      <c r="F399" s="31">
        <v>5.0000000000000001E-4</v>
      </c>
      <c r="G399" s="31">
        <v>4.0000000000000002E-4</v>
      </c>
      <c r="H399" s="31">
        <v>4.0000000000000002E-4</v>
      </c>
      <c r="I399" s="31">
        <v>373.13600000000002</v>
      </c>
      <c r="J399" s="32">
        <v>189.52</v>
      </c>
    </row>
    <row r="400" spans="2:10" ht="15.75" thickBot="1" x14ac:dyDescent="0.3">
      <c r="B400" s="33">
        <v>119.5377</v>
      </c>
      <c r="C400" s="34">
        <v>1082.82</v>
      </c>
      <c r="D400" s="34" t="s">
        <v>272</v>
      </c>
      <c r="E400" s="34" t="s">
        <v>406</v>
      </c>
      <c r="F400" s="34">
        <v>5.9999999999999995E-4</v>
      </c>
      <c r="G400" s="34">
        <v>5.0000000000000001E-4</v>
      </c>
      <c r="H400" s="34">
        <v>5.9999999999999995E-4</v>
      </c>
      <c r="I400" s="34">
        <v>374.09</v>
      </c>
      <c r="J400" s="35">
        <v>190.05</v>
      </c>
    </row>
  </sheetData>
  <sheetProtection algorithmName="SHA-512" hashValue="sersO9uFdqjvacP6i9RlAIqVtX1Rz3J5FMbXLyyHqc182UMgfRAURQ8Qn41F9tfGMnMDp4MfXPyZWP4cgTo6rg==" saltValue="sho2fO4EiZDYD5ndO66QOg==" spinCount="100000" sheet="1" objects="1" scenarios="1"/>
  <mergeCells count="11">
    <mergeCell ref="B12:D12"/>
    <mergeCell ref="E12:J12"/>
    <mergeCell ref="B13:D13"/>
    <mergeCell ref="E13:J13"/>
    <mergeCell ref="B7:J7"/>
    <mergeCell ref="B9:D9"/>
    <mergeCell ref="E9:J9"/>
    <mergeCell ref="B10:D10"/>
    <mergeCell ref="E10:J10"/>
    <mergeCell ref="B11:D11"/>
    <mergeCell ref="E11:J11"/>
  </mergeCells>
  <pageMargins left="0.25" right="0.25" top="0.75" bottom="0.75" header="0.3" footer="0.3"/>
  <pageSetup orientation="portrait" r:id="rId1"/>
  <headerFooter>
    <oddHeader>&amp;L&amp;G</oddHeader>
    <oddFooter>&amp;C12&amp;LFrade Crude Assay Report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tabSelected="1" view="pageLayout" zoomScaleNormal="100" workbookViewId="0"/>
  </sheetViews>
  <sheetFormatPr defaultColWidth="4.5703125" defaultRowHeight="18.600000000000001" customHeight="1" x14ac:dyDescent="0.25"/>
  <cols>
    <col min="4" max="4" width="6.5703125" bestFit="1" customWidth="1"/>
  </cols>
  <sheetData>
    <row r="1" spans="1:19" ht="18.600000000000001" customHeight="1" x14ac:dyDescent="0.25">
      <c r="A1" t="s">
        <v>0</v>
      </c>
    </row>
    <row r="7" spans="1:19" ht="18.600000000000001" customHeight="1" x14ac:dyDescent="0.25">
      <c r="I7" s="114" t="s">
        <v>13</v>
      </c>
      <c r="J7" s="114"/>
      <c r="K7" s="114"/>
      <c r="L7" s="114"/>
      <c r="M7" s="114"/>
      <c r="N7" s="114"/>
      <c r="O7" s="7"/>
    </row>
    <row r="9" spans="1:19" ht="18.600000000000001" customHeight="1" x14ac:dyDescent="0.25">
      <c r="D9" s="10" t="s">
        <v>14</v>
      </c>
      <c r="Q9" s="8"/>
      <c r="S9" s="8" t="s">
        <v>15</v>
      </c>
    </row>
    <row r="11" spans="1:19" ht="18.600000000000001" customHeight="1" x14ac:dyDescent="0.25">
      <c r="D11" t="s">
        <v>16</v>
      </c>
    </row>
    <row r="12" spans="1:19" ht="18.600000000000001" customHeight="1" x14ac:dyDescent="0.25">
      <c r="D12" s="5" t="s">
        <v>17</v>
      </c>
      <c r="R12" s="11" t="s">
        <v>18</v>
      </c>
      <c r="S12">
        <v>3</v>
      </c>
    </row>
    <row r="13" spans="1:19" ht="18.600000000000001" customHeight="1" x14ac:dyDescent="0.25">
      <c r="D13" s="5" t="s">
        <v>19</v>
      </c>
      <c r="R13" s="11" t="s">
        <v>20</v>
      </c>
      <c r="S13">
        <v>4</v>
      </c>
    </row>
    <row r="15" spans="1:19" ht="18.600000000000001" customHeight="1" x14ac:dyDescent="0.25">
      <c r="D15" s="4" t="s">
        <v>21</v>
      </c>
      <c r="R15" s="11" t="s">
        <v>22</v>
      </c>
      <c r="S15">
        <v>5</v>
      </c>
    </row>
    <row r="17" spans="4:19" ht="18.600000000000001" customHeight="1" x14ac:dyDescent="0.25">
      <c r="D17" t="s">
        <v>23</v>
      </c>
    </row>
    <row r="18" spans="4:19" ht="18.600000000000001" customHeight="1" x14ac:dyDescent="0.25">
      <c r="D18" s="5" t="s">
        <v>496</v>
      </c>
      <c r="R18" s="11" t="s">
        <v>24</v>
      </c>
      <c r="S18">
        <v>6</v>
      </c>
    </row>
    <row r="19" spans="4:19" ht="18.600000000000001" customHeight="1" x14ac:dyDescent="0.25">
      <c r="D19" s="5" t="s">
        <v>339</v>
      </c>
      <c r="R19" s="11" t="s">
        <v>24</v>
      </c>
      <c r="S19">
        <v>7</v>
      </c>
    </row>
    <row r="20" spans="4:19" ht="18.600000000000001" customHeight="1" x14ac:dyDescent="0.25">
      <c r="D20" s="5" t="s">
        <v>340</v>
      </c>
      <c r="R20" s="11" t="s">
        <v>24</v>
      </c>
      <c r="S20">
        <v>8</v>
      </c>
    </row>
    <row r="21" spans="4:19" ht="18.600000000000001" customHeight="1" x14ac:dyDescent="0.25">
      <c r="D21" s="5" t="s">
        <v>500</v>
      </c>
      <c r="R21" s="11" t="s">
        <v>24</v>
      </c>
      <c r="S21">
        <v>9</v>
      </c>
    </row>
    <row r="22" spans="4:19" ht="18.600000000000001" customHeight="1" x14ac:dyDescent="0.25">
      <c r="D22" s="5" t="s">
        <v>497</v>
      </c>
      <c r="R22" s="11" t="s">
        <v>24</v>
      </c>
      <c r="S22">
        <v>10</v>
      </c>
    </row>
    <row r="23" spans="4:19" ht="18.600000000000001" customHeight="1" x14ac:dyDescent="0.25">
      <c r="D23" s="5" t="s">
        <v>498</v>
      </c>
      <c r="R23" s="11" t="s">
        <v>24</v>
      </c>
      <c r="S23">
        <v>11</v>
      </c>
    </row>
    <row r="24" spans="4:19" ht="18.600000000000001" customHeight="1" x14ac:dyDescent="0.25">
      <c r="D24" s="5" t="s">
        <v>499</v>
      </c>
      <c r="R24" s="11" t="s">
        <v>24</v>
      </c>
      <c r="S24">
        <v>12</v>
      </c>
    </row>
    <row r="25" spans="4:19" ht="18.600000000000001" customHeight="1" x14ac:dyDescent="0.25">
      <c r="D25" s="5"/>
      <c r="R25" s="11"/>
    </row>
  </sheetData>
  <sheetProtection algorithmName="SHA-512" hashValue="ALVCoygMNa7wN3l2lwQhnYXIK5BUg2by3nwDHd56iW6rzOP1LqjRNefnKFfxXdqlDd9+J7f95vsmxzb0EdvGGg==" saltValue="taHVQgw5cpyloStbSqadLQ==" spinCount="100000" sheet="1" objects="1" scenarios="1"/>
  <mergeCells count="1">
    <mergeCell ref="I7:N7"/>
  </mergeCells>
  <pageMargins left="0.25" right="0.25" top="0.75" bottom="0.75" header="0.3" footer="0.3"/>
  <pageSetup orientation="portrait" r:id="rId1"/>
  <headerFooter>
    <oddHeader>&amp;L&amp;G</oddHeader>
    <oddFooter>&amp;C2&amp;LFrade Crude Assay Report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tabSelected="1" view="pageLayout" topLeftCell="A7" zoomScaleNormal="100" workbookViewId="0"/>
  </sheetViews>
  <sheetFormatPr defaultColWidth="4.5703125" defaultRowHeight="18.600000000000001" customHeight="1" x14ac:dyDescent="0.25"/>
  <cols>
    <col min="26" max="26" width="4.5703125" customWidth="1"/>
  </cols>
  <sheetData>
    <row r="1" spans="1:20" ht="18.600000000000001" customHeight="1" x14ac:dyDescent="0.25">
      <c r="A1" t="s">
        <v>0</v>
      </c>
    </row>
    <row r="9" spans="1:20" ht="18.600000000000001" customHeight="1" x14ac:dyDescent="0.25">
      <c r="D9" s="121" t="s">
        <v>25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spans="1:20" ht="18.600000000000001" customHeight="1" thickBot="1" x14ac:dyDescent="0.3"/>
    <row r="11" spans="1:20" ht="7.35" customHeight="1" thickBot="1" x14ac:dyDescent="0.3">
      <c r="D11" s="140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2"/>
    </row>
    <row r="12" spans="1:20" ht="18.600000000000001" customHeight="1" x14ac:dyDescent="0.25">
      <c r="D12" s="131" t="s">
        <v>26</v>
      </c>
      <c r="E12" s="132"/>
      <c r="F12" s="133"/>
      <c r="G12" s="132" t="s">
        <v>27</v>
      </c>
      <c r="H12" s="132"/>
      <c r="I12" s="132"/>
      <c r="J12" s="131" t="s">
        <v>28</v>
      </c>
      <c r="K12" s="132"/>
      <c r="L12" s="133"/>
      <c r="M12" s="126" t="s">
        <v>29</v>
      </c>
      <c r="N12" s="126"/>
      <c r="O12" s="126"/>
      <c r="P12" s="125" t="s">
        <v>28</v>
      </c>
      <c r="Q12" s="126"/>
      <c r="R12" s="127"/>
      <c r="S12" s="6"/>
      <c r="T12" s="6"/>
    </row>
    <row r="13" spans="1:20" ht="18.600000000000001" customHeight="1" thickBot="1" x14ac:dyDescent="0.3">
      <c r="D13" s="134" t="s">
        <v>30</v>
      </c>
      <c r="E13" s="135"/>
      <c r="F13" s="136"/>
      <c r="G13" s="135" t="s">
        <v>31</v>
      </c>
      <c r="H13" s="135"/>
      <c r="I13" s="135"/>
      <c r="J13" s="134" t="s">
        <v>31</v>
      </c>
      <c r="K13" s="135"/>
      <c r="L13" s="136"/>
      <c r="M13" s="129" t="s">
        <v>32</v>
      </c>
      <c r="N13" s="129"/>
      <c r="O13" s="129"/>
      <c r="P13" s="128" t="s">
        <v>32</v>
      </c>
      <c r="Q13" s="129"/>
      <c r="R13" s="130"/>
      <c r="S13" s="9"/>
      <c r="T13" s="6"/>
    </row>
    <row r="14" spans="1:20" ht="18.600000000000001" customHeight="1" x14ac:dyDescent="0.25">
      <c r="D14" s="137" t="s">
        <v>412</v>
      </c>
      <c r="E14" s="138"/>
      <c r="F14" s="139"/>
      <c r="G14" s="115">
        <f>'Summary Report'!I16</f>
        <v>0.52</v>
      </c>
      <c r="H14" s="115"/>
      <c r="I14" s="115"/>
      <c r="J14" s="122">
        <f>G14</f>
        <v>0.52</v>
      </c>
      <c r="K14" s="123"/>
      <c r="L14" s="124"/>
      <c r="M14" s="122">
        <f>'Summary Report'!I17</f>
        <v>0.9</v>
      </c>
      <c r="N14" s="123"/>
      <c r="O14" s="124"/>
      <c r="P14" s="122">
        <f>M14</f>
        <v>0.9</v>
      </c>
      <c r="Q14" s="123"/>
      <c r="R14" s="124"/>
      <c r="T14" s="13"/>
    </row>
    <row r="15" spans="1:20" ht="18.600000000000001" customHeight="1" x14ac:dyDescent="0.25">
      <c r="D15" s="118" t="s">
        <v>413</v>
      </c>
      <c r="E15" s="119"/>
      <c r="F15" s="120"/>
      <c r="G15" s="115">
        <f>'Summary Report'!J16</f>
        <v>0.91</v>
      </c>
      <c r="H15" s="115"/>
      <c r="I15" s="115"/>
      <c r="J15" s="116">
        <f t="shared" ref="J15:J16" si="0">SUM(J14,G15)</f>
        <v>1.4300000000000002</v>
      </c>
      <c r="K15" s="115"/>
      <c r="L15" s="117"/>
      <c r="M15" s="116">
        <f>'Summary Report'!J17</f>
        <v>1.28</v>
      </c>
      <c r="N15" s="115"/>
      <c r="O15" s="117"/>
      <c r="P15" s="116">
        <f t="shared" ref="P15:P16" si="1">SUM(P14,M15)</f>
        <v>2.1800000000000002</v>
      </c>
      <c r="Q15" s="115"/>
      <c r="R15" s="117"/>
    </row>
    <row r="16" spans="1:20" ht="18.600000000000001" customHeight="1" x14ac:dyDescent="0.25">
      <c r="D16" s="118" t="s">
        <v>414</v>
      </c>
      <c r="E16" s="119"/>
      <c r="F16" s="120"/>
      <c r="G16" s="115">
        <f>'Summary Report'!K16</f>
        <v>1.1100000000000001</v>
      </c>
      <c r="H16" s="115"/>
      <c r="I16" s="115"/>
      <c r="J16" s="116">
        <f t="shared" si="0"/>
        <v>2.54</v>
      </c>
      <c r="K16" s="115"/>
      <c r="L16" s="117"/>
      <c r="M16" s="116">
        <f>'Summary Report'!K17</f>
        <v>1.4</v>
      </c>
      <c r="N16" s="115"/>
      <c r="O16" s="117"/>
      <c r="P16" s="116">
        <f t="shared" si="1"/>
        <v>3.58</v>
      </c>
      <c r="Q16" s="115"/>
      <c r="R16" s="117"/>
    </row>
    <row r="17" spans="4:18" ht="18.600000000000001" customHeight="1" x14ac:dyDescent="0.25">
      <c r="D17" s="118" t="s">
        <v>415</v>
      </c>
      <c r="E17" s="119"/>
      <c r="F17" s="120"/>
      <c r="G17" s="115">
        <f>'Summary Report'!L16</f>
        <v>2.81</v>
      </c>
      <c r="H17" s="115"/>
      <c r="I17" s="115"/>
      <c r="J17" s="116">
        <f t="shared" ref="J17" si="2">SUM(J16,G17)</f>
        <v>5.35</v>
      </c>
      <c r="K17" s="115"/>
      <c r="L17" s="117"/>
      <c r="M17" s="116">
        <f>'Summary Report'!L17</f>
        <v>3.37</v>
      </c>
      <c r="N17" s="115"/>
      <c r="O17" s="117"/>
      <c r="P17" s="116">
        <f t="shared" ref="P17" si="3">SUM(P16,M17)</f>
        <v>6.95</v>
      </c>
      <c r="Q17" s="115"/>
      <c r="R17" s="117"/>
    </row>
    <row r="18" spans="4:18" ht="18.600000000000001" customHeight="1" x14ac:dyDescent="0.25">
      <c r="D18" s="118" t="s">
        <v>416</v>
      </c>
      <c r="E18" s="119"/>
      <c r="F18" s="120"/>
      <c r="G18" s="115">
        <f>'Summary Report'!M16</f>
        <v>3.95</v>
      </c>
      <c r="H18" s="115"/>
      <c r="I18" s="115"/>
      <c r="J18" s="116">
        <f t="shared" ref="J18:J22" si="4">SUM(J17,G18)</f>
        <v>9.3000000000000007</v>
      </c>
      <c r="K18" s="115"/>
      <c r="L18" s="117"/>
      <c r="M18" s="116">
        <f>'Summary Report'!M17</f>
        <v>4.4800000000000004</v>
      </c>
      <c r="N18" s="115"/>
      <c r="O18" s="117"/>
      <c r="P18" s="116">
        <f t="shared" ref="P18:P22" si="5">SUM(P17,M18)</f>
        <v>11.43</v>
      </c>
      <c r="Q18" s="115"/>
      <c r="R18" s="117"/>
    </row>
    <row r="19" spans="4:18" ht="18.600000000000001" customHeight="1" x14ac:dyDescent="0.25">
      <c r="D19" s="118" t="s">
        <v>417</v>
      </c>
      <c r="E19" s="119"/>
      <c r="F19" s="120"/>
      <c r="G19" s="115">
        <f>'Summary Report'!N16</f>
        <v>6.26</v>
      </c>
      <c r="H19" s="115"/>
      <c r="I19" s="115"/>
      <c r="J19" s="116">
        <f t="shared" si="4"/>
        <v>15.56</v>
      </c>
      <c r="K19" s="115"/>
      <c r="L19" s="117"/>
      <c r="M19" s="116">
        <f>'Summary Report'!N17</f>
        <v>6.81</v>
      </c>
      <c r="N19" s="115"/>
      <c r="O19" s="117"/>
      <c r="P19" s="116">
        <f t="shared" si="5"/>
        <v>18.239999999999998</v>
      </c>
      <c r="Q19" s="115"/>
      <c r="R19" s="117"/>
    </row>
    <row r="20" spans="4:18" ht="18.600000000000001" customHeight="1" x14ac:dyDescent="0.25">
      <c r="D20" s="118" t="s">
        <v>418</v>
      </c>
      <c r="E20" s="119"/>
      <c r="F20" s="120"/>
      <c r="G20" s="115">
        <f>'Summary Report'!O16</f>
        <v>9.0500000000000007</v>
      </c>
      <c r="H20" s="115"/>
      <c r="I20" s="115"/>
      <c r="J20" s="116">
        <f t="shared" si="4"/>
        <v>24.61</v>
      </c>
      <c r="K20" s="115"/>
      <c r="L20" s="117"/>
      <c r="M20" s="116">
        <f>'Summary Report'!O17</f>
        <v>9.5299999999999994</v>
      </c>
      <c r="N20" s="115"/>
      <c r="O20" s="117"/>
      <c r="P20" s="116">
        <f t="shared" si="5"/>
        <v>27.769999999999996</v>
      </c>
      <c r="Q20" s="115"/>
      <c r="R20" s="117"/>
    </row>
    <row r="21" spans="4:18" ht="18.600000000000001" customHeight="1" x14ac:dyDescent="0.25">
      <c r="D21" s="118" t="s">
        <v>419</v>
      </c>
      <c r="E21" s="119"/>
      <c r="F21" s="120"/>
      <c r="G21" s="115">
        <f>'Summary Report'!P16</f>
        <v>8.82</v>
      </c>
      <c r="H21" s="115"/>
      <c r="I21" s="115"/>
      <c r="J21" s="116">
        <f t="shared" si="4"/>
        <v>33.43</v>
      </c>
      <c r="K21" s="115"/>
      <c r="L21" s="117"/>
      <c r="M21" s="116">
        <f>'Summary Report'!P17</f>
        <v>9.0299999999999994</v>
      </c>
      <c r="N21" s="115"/>
      <c r="O21" s="117"/>
      <c r="P21" s="116">
        <f t="shared" si="5"/>
        <v>36.799999999999997</v>
      </c>
      <c r="Q21" s="115"/>
      <c r="R21" s="117"/>
    </row>
    <row r="22" spans="4:18" ht="18.600000000000001" customHeight="1" x14ac:dyDescent="0.25">
      <c r="D22" s="118" t="s">
        <v>420</v>
      </c>
      <c r="E22" s="119"/>
      <c r="F22" s="120"/>
      <c r="G22" s="115">
        <f>'Summary Report'!Q16</f>
        <v>3.61</v>
      </c>
      <c r="H22" s="115"/>
      <c r="I22" s="115"/>
      <c r="J22" s="116">
        <f t="shared" si="4"/>
        <v>37.04</v>
      </c>
      <c r="K22" s="115"/>
      <c r="L22" s="117"/>
      <c r="M22" s="116">
        <f>'Summary Report'!Q17</f>
        <v>3.62</v>
      </c>
      <c r="N22" s="115"/>
      <c r="O22" s="117"/>
      <c r="P22" s="116">
        <f t="shared" si="5"/>
        <v>40.419999999999995</v>
      </c>
      <c r="Q22" s="115"/>
      <c r="R22" s="117"/>
    </row>
    <row r="23" spans="4:18" ht="18.600000000000001" customHeight="1" x14ac:dyDescent="0.25">
      <c r="D23" s="118" t="s">
        <v>421</v>
      </c>
      <c r="E23" s="119"/>
      <c r="F23" s="120"/>
      <c r="G23" s="115">
        <f>'Summary Report'!S16</f>
        <v>12.85</v>
      </c>
      <c r="H23" s="115"/>
      <c r="I23" s="115"/>
      <c r="J23" s="116">
        <f t="shared" ref="J23:J26" si="6">SUM(J22,G23)</f>
        <v>49.89</v>
      </c>
      <c r="K23" s="115"/>
      <c r="L23" s="117"/>
      <c r="M23" s="116">
        <f>'Summary Report'!S17</f>
        <v>12.63</v>
      </c>
      <c r="N23" s="115"/>
      <c r="O23" s="117"/>
      <c r="P23" s="116">
        <f t="shared" ref="P23:P26" si="7">SUM(P22,M23)</f>
        <v>53.05</v>
      </c>
      <c r="Q23" s="115"/>
      <c r="R23" s="117"/>
    </row>
    <row r="24" spans="4:18" ht="18.600000000000001" customHeight="1" x14ac:dyDescent="0.25">
      <c r="D24" s="118" t="s">
        <v>422</v>
      </c>
      <c r="E24" s="119"/>
      <c r="F24" s="120"/>
      <c r="G24" s="115">
        <f>'Summary Report'!T16</f>
        <v>11.54</v>
      </c>
      <c r="H24" s="115"/>
      <c r="I24" s="115"/>
      <c r="J24" s="116">
        <f t="shared" si="6"/>
        <v>61.43</v>
      </c>
      <c r="K24" s="115"/>
      <c r="L24" s="117"/>
      <c r="M24" s="116">
        <f>'Summary Report'!T17</f>
        <v>11.19</v>
      </c>
      <c r="N24" s="115"/>
      <c r="O24" s="117"/>
      <c r="P24" s="116">
        <f t="shared" si="7"/>
        <v>64.239999999999995</v>
      </c>
      <c r="Q24" s="115"/>
      <c r="R24" s="117"/>
    </row>
    <row r="25" spans="4:18" ht="18.600000000000001" customHeight="1" x14ac:dyDescent="0.25">
      <c r="D25" s="118" t="s">
        <v>423</v>
      </c>
      <c r="E25" s="119"/>
      <c r="F25" s="120"/>
      <c r="G25" s="115">
        <f>'Summary Report'!U16</f>
        <v>7.52</v>
      </c>
      <c r="H25" s="115"/>
      <c r="I25" s="115"/>
      <c r="J25" s="116">
        <f t="shared" si="6"/>
        <v>68.95</v>
      </c>
      <c r="K25" s="115"/>
      <c r="L25" s="117"/>
      <c r="M25" s="116">
        <f>'Summary Report'!U17</f>
        <v>7.25</v>
      </c>
      <c r="N25" s="115"/>
      <c r="O25" s="117"/>
      <c r="P25" s="116">
        <f t="shared" si="7"/>
        <v>71.489999999999995</v>
      </c>
      <c r="Q25" s="115"/>
      <c r="R25" s="117"/>
    </row>
    <row r="26" spans="4:18" ht="18.600000000000001" customHeight="1" thickBot="1" x14ac:dyDescent="0.3">
      <c r="D26" s="146" t="s">
        <v>424</v>
      </c>
      <c r="E26" s="147"/>
      <c r="F26" s="148"/>
      <c r="G26" s="144">
        <f>'Summary Report'!V16</f>
        <v>31.05</v>
      </c>
      <c r="H26" s="144"/>
      <c r="I26" s="144"/>
      <c r="J26" s="143">
        <f t="shared" si="6"/>
        <v>100</v>
      </c>
      <c r="K26" s="144"/>
      <c r="L26" s="145"/>
      <c r="M26" s="143">
        <f>'Summary Report'!V17</f>
        <v>28.51</v>
      </c>
      <c r="N26" s="144"/>
      <c r="O26" s="145"/>
      <c r="P26" s="143">
        <f t="shared" si="7"/>
        <v>100</v>
      </c>
      <c r="Q26" s="144"/>
      <c r="R26" s="145"/>
    </row>
  </sheetData>
  <sheetProtection algorithmName="SHA-512" hashValue="auDKYM0DGptWfxqaePz08I1MARo+xEtK0auNjPFF4Nc18Ju3cTyRh+M0d5Wh68JEtDsDDEY0me3zQIrj23BjBw==" saltValue="bVtGldjl6DYZZT7jFltwhQ==" spinCount="100000" sheet="1" objects="1" scenarios="1"/>
  <mergeCells count="77">
    <mergeCell ref="M23:O23"/>
    <mergeCell ref="M24:O24"/>
    <mergeCell ref="M25:O25"/>
    <mergeCell ref="M26:O26"/>
    <mergeCell ref="P19:R19"/>
    <mergeCell ref="P20:R20"/>
    <mergeCell ref="P21:R21"/>
    <mergeCell ref="P22:R22"/>
    <mergeCell ref="P23:R23"/>
    <mergeCell ref="P24:R24"/>
    <mergeCell ref="P25:R25"/>
    <mergeCell ref="P26:R26"/>
    <mergeCell ref="M19:O19"/>
    <mergeCell ref="M20:O20"/>
    <mergeCell ref="M21:O21"/>
    <mergeCell ref="M22:O22"/>
    <mergeCell ref="J19:L19"/>
    <mergeCell ref="J20:L20"/>
    <mergeCell ref="J21:L21"/>
    <mergeCell ref="J22:L22"/>
    <mergeCell ref="J23:L23"/>
    <mergeCell ref="J24:L24"/>
    <mergeCell ref="J25:L25"/>
    <mergeCell ref="J26:L26"/>
    <mergeCell ref="D23:F23"/>
    <mergeCell ref="D24:F24"/>
    <mergeCell ref="D25:F25"/>
    <mergeCell ref="D26:F26"/>
    <mergeCell ref="G24:I24"/>
    <mergeCell ref="G25:I25"/>
    <mergeCell ref="G26:I26"/>
    <mergeCell ref="G19:I19"/>
    <mergeCell ref="G20:I20"/>
    <mergeCell ref="G21:I21"/>
    <mergeCell ref="G22:I22"/>
    <mergeCell ref="G23:I23"/>
    <mergeCell ref="D19:F19"/>
    <mergeCell ref="D20:F20"/>
    <mergeCell ref="D21:F21"/>
    <mergeCell ref="D22:F22"/>
    <mergeCell ref="D11:R11"/>
    <mergeCell ref="M15:O15"/>
    <mergeCell ref="G16:I16"/>
    <mergeCell ref="J16:L16"/>
    <mergeCell ref="M16:O16"/>
    <mergeCell ref="D16:F16"/>
    <mergeCell ref="J12:L12"/>
    <mergeCell ref="J13:L13"/>
    <mergeCell ref="G12:I12"/>
    <mergeCell ref="G13:I13"/>
    <mergeCell ref="J15:L15"/>
    <mergeCell ref="D17:F17"/>
    <mergeCell ref="D9:R9"/>
    <mergeCell ref="P14:R14"/>
    <mergeCell ref="P15:R15"/>
    <mergeCell ref="P16:R16"/>
    <mergeCell ref="P12:R12"/>
    <mergeCell ref="P13:R13"/>
    <mergeCell ref="M12:O12"/>
    <mergeCell ref="M13:O13"/>
    <mergeCell ref="G14:I14"/>
    <mergeCell ref="J14:L14"/>
    <mergeCell ref="M14:O14"/>
    <mergeCell ref="G15:I15"/>
    <mergeCell ref="D12:F12"/>
    <mergeCell ref="D13:F13"/>
    <mergeCell ref="D14:F14"/>
    <mergeCell ref="D15:F15"/>
    <mergeCell ref="G17:I17"/>
    <mergeCell ref="J17:L17"/>
    <mergeCell ref="M17:O17"/>
    <mergeCell ref="P17:R17"/>
    <mergeCell ref="D18:F18"/>
    <mergeCell ref="G18:I18"/>
    <mergeCell ref="J18:L18"/>
    <mergeCell ref="M18:O18"/>
    <mergeCell ref="P18:R18"/>
  </mergeCells>
  <pageMargins left="0.25" right="0.25" top="0.75" bottom="0.75" header="0.3" footer="0.3"/>
  <pageSetup orientation="portrait" r:id="rId1"/>
  <headerFooter>
    <oddHeader>&amp;L&amp;G</oddHeader>
    <oddFooter>&amp;C3&amp;LFrade Crude Assay Report</oddFooter>
  </headerFooter>
  <ignoredErrors>
    <ignoredError sqref="J14 M14:O26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tabSelected="1" view="pageLayout" topLeftCell="A7" zoomScaleNormal="100" workbookViewId="0"/>
  </sheetViews>
  <sheetFormatPr defaultRowHeight="15" x14ac:dyDescent="0.25"/>
  <cols>
    <col min="1" max="3" width="4.5703125" customWidth="1"/>
    <col min="4" max="8" width="4.7109375" customWidth="1"/>
    <col min="9" max="9" width="5.42578125" customWidth="1"/>
    <col min="10" max="10" width="6.28515625" customWidth="1"/>
    <col min="11" max="19" width="4.7109375" customWidth="1"/>
    <col min="20" max="22" width="4.5703125" customWidth="1"/>
  </cols>
  <sheetData>
    <row r="1" spans="1:19" x14ac:dyDescent="0.25">
      <c r="A1" t="s">
        <v>0</v>
      </c>
    </row>
    <row r="7" spans="1:19" ht="18.75" x14ac:dyDescent="0.25">
      <c r="C7" s="114" t="s">
        <v>464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10" spans="1:19" x14ac:dyDescent="0.25">
      <c r="H10">
        <v>0</v>
      </c>
      <c r="I10">
        <v>0</v>
      </c>
      <c r="J10">
        <v>0</v>
      </c>
      <c r="K10">
        <v>0</v>
      </c>
    </row>
    <row r="11" spans="1:19" x14ac:dyDescent="0.25">
      <c r="H11">
        <v>59</v>
      </c>
      <c r="I11" s="14">
        <f>+'Yields '!J14</f>
        <v>0.52</v>
      </c>
      <c r="J11" s="14">
        <f>+'Yields '!P14</f>
        <v>0.9</v>
      </c>
      <c r="K11">
        <v>0.52372218416458738</v>
      </c>
    </row>
    <row r="12" spans="1:19" x14ac:dyDescent="0.25">
      <c r="H12">
        <v>149</v>
      </c>
      <c r="I12" s="14">
        <f>+'Yields '!J15</f>
        <v>1.4300000000000002</v>
      </c>
      <c r="J12" s="14">
        <f>+'Yields '!P15</f>
        <v>2.1800000000000002</v>
      </c>
      <c r="K12">
        <v>0.87333333333333341</v>
      </c>
    </row>
    <row r="13" spans="1:19" x14ac:dyDescent="0.25">
      <c r="H13">
        <v>212</v>
      </c>
      <c r="I13" s="14">
        <f>+'Yields '!J16</f>
        <v>2.54</v>
      </c>
      <c r="J13" s="14">
        <f>+'Yields '!P16</f>
        <v>3.58</v>
      </c>
      <c r="K13">
        <v>1.9386503067484664</v>
      </c>
    </row>
    <row r="14" spans="1:19" x14ac:dyDescent="0.25">
      <c r="H14">
        <v>302</v>
      </c>
      <c r="I14" s="14">
        <f>+'Yields '!J17</f>
        <v>5.35</v>
      </c>
      <c r="J14" s="14">
        <f>+'Yields '!P17</f>
        <v>6.95</v>
      </c>
      <c r="K14" s="14">
        <v>4.7735849056603783</v>
      </c>
    </row>
    <row r="15" spans="1:19" x14ac:dyDescent="0.25">
      <c r="H15">
        <f>H14+90</f>
        <v>392</v>
      </c>
      <c r="I15" s="14">
        <f>+'Yields '!J18</f>
        <v>9.3000000000000007</v>
      </c>
      <c r="J15" s="14">
        <f>+'Yields '!P18</f>
        <v>11.43</v>
      </c>
      <c r="K15">
        <v>8.8181818181818201</v>
      </c>
    </row>
    <row r="16" spans="1:19" x14ac:dyDescent="0.25">
      <c r="H16">
        <f t="shared" ref="H16:H18" si="0">H15+90</f>
        <v>482</v>
      </c>
      <c r="I16" s="14">
        <f>+'Yields '!J19</f>
        <v>15.56</v>
      </c>
      <c r="J16" s="14">
        <f>+'Yields '!P19</f>
        <v>18.239999999999998</v>
      </c>
      <c r="K16">
        <v>15.141592920353983</v>
      </c>
    </row>
    <row r="17" spans="8:11" x14ac:dyDescent="0.25">
      <c r="H17">
        <f t="shared" si="0"/>
        <v>572</v>
      </c>
      <c r="I17" s="14">
        <f>+'Yields '!J20</f>
        <v>24.61</v>
      </c>
      <c r="J17" s="14">
        <f>+'Yields '!P20</f>
        <v>27.769999999999996</v>
      </c>
      <c r="K17">
        <v>23.159090909090907</v>
      </c>
    </row>
    <row r="18" spans="8:11" x14ac:dyDescent="0.25">
      <c r="H18">
        <f t="shared" si="0"/>
        <v>662</v>
      </c>
      <c r="I18" s="14">
        <f>+'Yields '!J21</f>
        <v>33.43</v>
      </c>
      <c r="J18" s="14">
        <f>+'Yields '!P21</f>
        <v>36.799999999999997</v>
      </c>
      <c r="K18">
        <v>32</v>
      </c>
    </row>
    <row r="19" spans="8:11" x14ac:dyDescent="0.25">
      <c r="H19">
        <f>H18+36</f>
        <v>698</v>
      </c>
      <c r="I19" s="14">
        <f>+'Yields '!J22</f>
        <v>37.04</v>
      </c>
      <c r="J19" s="14">
        <f>+'Yields '!P22</f>
        <v>40.419999999999995</v>
      </c>
      <c r="K19">
        <v>35.479999999999997</v>
      </c>
    </row>
    <row r="20" spans="8:11" x14ac:dyDescent="0.25">
      <c r="H20">
        <v>842</v>
      </c>
      <c r="I20" s="14">
        <f>+'Yields '!J23</f>
        <v>49.89</v>
      </c>
      <c r="J20" s="14">
        <f>+'Yields '!P23</f>
        <v>53.05</v>
      </c>
      <c r="K20">
        <v>51.860759493670884</v>
      </c>
    </row>
    <row r="21" spans="8:11" x14ac:dyDescent="0.25">
      <c r="H21">
        <v>932</v>
      </c>
      <c r="I21" s="14">
        <f>+'Yields '!J24</f>
        <v>61.43</v>
      </c>
      <c r="J21" s="14">
        <f>+'Yields '!P24</f>
        <v>64.239999999999995</v>
      </c>
      <c r="K21">
        <v>61.118811881188115</v>
      </c>
    </row>
    <row r="22" spans="8:11" x14ac:dyDescent="0.25">
      <c r="H22">
        <v>1022</v>
      </c>
      <c r="I22" s="14">
        <f>+'Yields '!J25</f>
        <v>68.95</v>
      </c>
      <c r="J22" s="14">
        <f>+'Yields '!P25</f>
        <v>71.489999999999995</v>
      </c>
      <c r="K22">
        <v>68.930769230769229</v>
      </c>
    </row>
  </sheetData>
  <sheetProtection algorithmName="SHA-512" hashValue="HFBuSy25t+um8pqyjK8vU4bPL4Zaeu41rqOgFZF8zdyBKmbybwQMdB4SCbLkeSBUNMskEj+RGRBnitI54RCTbQ==" saltValue="Rpc3NqrWqw7/bD1CJeaEdA==" spinCount="100000" sheet="1" objects="1" scenarios="1"/>
  <mergeCells count="1">
    <mergeCell ref="C7:S7"/>
  </mergeCells>
  <pageMargins left="0.25" right="0.25" top="0.75" bottom="0.75" header="0.3" footer="0.3"/>
  <pageSetup orientation="portrait" r:id="rId1"/>
  <headerFooter>
    <oddHeader>&amp;L&amp;G</oddHeader>
    <oddFooter>&amp;C4&amp;LFrade Crude Assay Report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V73"/>
  <sheetViews>
    <sheetView tabSelected="1" view="pageLayout" zoomScaleNormal="100" workbookViewId="0"/>
  </sheetViews>
  <sheetFormatPr defaultColWidth="0.5703125" defaultRowHeight="11.25" customHeight="1" x14ac:dyDescent="0.25"/>
  <cols>
    <col min="1" max="1" width="3.7109375" customWidth="1"/>
    <col min="2" max="3" width="5.7109375" customWidth="1"/>
    <col min="4" max="4" width="14.42578125" customWidth="1"/>
    <col min="5" max="6" width="6.42578125" customWidth="1"/>
    <col min="7" max="7" width="9" customWidth="1"/>
    <col min="8" max="21" width="6.85546875" customWidth="1"/>
    <col min="22" max="22" width="7.7109375" customWidth="1"/>
    <col min="23" max="23" width="2.85546875" customWidth="1"/>
    <col min="24" max="26" width="6" customWidth="1"/>
    <col min="27" max="27" width="8.7109375" customWidth="1"/>
  </cols>
  <sheetData>
    <row r="1" spans="1:22" ht="15" customHeight="1" x14ac:dyDescent="0.25">
      <c r="A1" t="s">
        <v>0</v>
      </c>
    </row>
    <row r="2" spans="1:22" ht="15" customHeight="1" x14ac:dyDescent="0.25"/>
    <row r="3" spans="1:22" ht="15" customHeight="1" x14ac:dyDescent="0.25"/>
    <row r="4" spans="1:22" ht="15" customHeight="1" x14ac:dyDescent="0.25"/>
    <row r="5" spans="1:22" ht="15" customHeight="1" x14ac:dyDescent="0.25"/>
    <row r="6" spans="1:22" ht="15" customHeight="1" x14ac:dyDescent="0.25"/>
    <row r="7" spans="1:22" ht="15" customHeight="1" x14ac:dyDescent="0.25"/>
    <row r="8" spans="1:22" ht="15" customHeight="1" x14ac:dyDescent="0.25">
      <c r="B8" s="161" t="s">
        <v>33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</row>
    <row r="9" spans="1:22" ht="15" customHeight="1" thickBot="1" x14ac:dyDescent="0.3">
      <c r="B9" s="20"/>
      <c r="C9" s="20"/>
      <c r="D9" s="20"/>
      <c r="E9" s="20"/>
      <c r="F9" s="20"/>
      <c r="G9" s="20"/>
      <c r="H9" s="20"/>
      <c r="V9" s="20"/>
    </row>
    <row r="10" spans="1:22" ht="7.35" customHeight="1" thickBot="1" x14ac:dyDescent="0.3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3"/>
    </row>
    <row r="11" spans="1:22" ht="15" customHeight="1" x14ac:dyDescent="0.25">
      <c r="B11" s="184" t="s">
        <v>34</v>
      </c>
      <c r="C11" s="168"/>
      <c r="D11" s="185"/>
      <c r="E11" s="168" t="str">
        <f>+'Title Page'!K16</f>
        <v>Frade Crude</v>
      </c>
      <c r="F11" s="168"/>
      <c r="G11" s="168"/>
      <c r="H11" s="169" t="s">
        <v>35</v>
      </c>
      <c r="I11" s="178" t="s">
        <v>26</v>
      </c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0"/>
    </row>
    <row r="12" spans="1:22" ht="15" customHeight="1" x14ac:dyDescent="0.25">
      <c r="B12" s="162" t="s">
        <v>36</v>
      </c>
      <c r="C12" s="163"/>
      <c r="D12" s="164"/>
      <c r="E12" s="163" t="str">
        <f>+'Title Page'!K17</f>
        <v>120-22-12664</v>
      </c>
      <c r="F12" s="163"/>
      <c r="G12" s="163"/>
      <c r="H12" s="170"/>
      <c r="I12" s="172" t="s">
        <v>439</v>
      </c>
      <c r="J12" s="172" t="s">
        <v>440</v>
      </c>
      <c r="K12" s="172" t="s">
        <v>442</v>
      </c>
      <c r="L12" s="172" t="s">
        <v>443</v>
      </c>
      <c r="M12" s="172" t="s">
        <v>444</v>
      </c>
      <c r="N12" s="172" t="s">
        <v>445</v>
      </c>
      <c r="O12" s="172" t="s">
        <v>446</v>
      </c>
      <c r="P12" s="172" t="s">
        <v>447</v>
      </c>
      <c r="Q12" s="172" t="s">
        <v>448</v>
      </c>
      <c r="R12" s="172" t="s">
        <v>441</v>
      </c>
      <c r="S12" s="172" t="s">
        <v>449</v>
      </c>
      <c r="T12" s="172" t="s">
        <v>450</v>
      </c>
      <c r="U12" s="172" t="s">
        <v>451</v>
      </c>
      <c r="V12" s="175" t="s">
        <v>506</v>
      </c>
    </row>
    <row r="13" spans="1:22" ht="15" customHeight="1" x14ac:dyDescent="0.25">
      <c r="B13" s="162" t="s">
        <v>37</v>
      </c>
      <c r="C13" s="163"/>
      <c r="D13" s="164"/>
      <c r="E13" s="163" t="str">
        <f>+'Title Page'!K9</f>
        <v>PetroRio</v>
      </c>
      <c r="F13" s="163"/>
      <c r="G13" s="163"/>
      <c r="H13" s="170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6"/>
    </row>
    <row r="14" spans="1:22" ht="15" customHeight="1" thickBot="1" x14ac:dyDescent="0.3">
      <c r="B14" s="165" t="s">
        <v>38</v>
      </c>
      <c r="C14" s="166"/>
      <c r="D14" s="167"/>
      <c r="E14" s="186" t="str">
        <f>+'Title Page'!K12</f>
        <v>September 16, 2022</v>
      </c>
      <c r="F14" s="186"/>
      <c r="G14" s="186"/>
      <c r="H14" s="170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6"/>
    </row>
    <row r="15" spans="1:22" ht="15" customHeight="1" thickBot="1" x14ac:dyDescent="0.3">
      <c r="B15" s="187" t="s">
        <v>39</v>
      </c>
      <c r="C15" s="188"/>
      <c r="D15" s="189"/>
      <c r="E15" s="188" t="s">
        <v>40</v>
      </c>
      <c r="F15" s="188"/>
      <c r="G15" s="17" t="s">
        <v>41</v>
      </c>
      <c r="H15" s="171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7"/>
    </row>
    <row r="16" spans="1:22" ht="15" x14ac:dyDescent="0.25">
      <c r="B16" s="190" t="s">
        <v>27</v>
      </c>
      <c r="C16" s="191"/>
      <c r="D16" s="192"/>
      <c r="E16" s="196" t="s">
        <v>42</v>
      </c>
      <c r="F16" s="196"/>
      <c r="G16" s="15" t="s">
        <v>43</v>
      </c>
      <c r="H16" s="49"/>
      <c r="I16" s="51">
        <v>0.52</v>
      </c>
      <c r="J16" s="51">
        <v>0.91</v>
      </c>
      <c r="K16" s="51">
        <v>1.1100000000000001</v>
      </c>
      <c r="L16" s="51">
        <v>2.81</v>
      </c>
      <c r="M16" s="51">
        <v>3.95</v>
      </c>
      <c r="N16" s="51">
        <v>6.26</v>
      </c>
      <c r="O16" s="51">
        <v>9.0500000000000007</v>
      </c>
      <c r="P16" s="51">
        <v>8.82</v>
      </c>
      <c r="Q16" s="51">
        <v>3.61</v>
      </c>
      <c r="R16" s="51">
        <v>62.96</v>
      </c>
      <c r="S16" s="51">
        <v>12.85</v>
      </c>
      <c r="T16" s="51">
        <v>11.54</v>
      </c>
      <c r="U16" s="51">
        <v>7.52</v>
      </c>
      <c r="V16" s="52">
        <v>31.05</v>
      </c>
    </row>
    <row r="17" spans="2:22" ht="15" x14ac:dyDescent="0.25">
      <c r="B17" s="158" t="s">
        <v>29</v>
      </c>
      <c r="C17" s="159"/>
      <c r="D17" s="160"/>
      <c r="E17" s="197"/>
      <c r="F17" s="197"/>
      <c r="G17" s="16" t="s">
        <v>44</v>
      </c>
      <c r="H17" s="50"/>
      <c r="I17" s="53">
        <v>0.9</v>
      </c>
      <c r="J17" s="53">
        <v>1.28</v>
      </c>
      <c r="K17" s="53">
        <v>1.4</v>
      </c>
      <c r="L17" s="53">
        <v>3.37</v>
      </c>
      <c r="M17" s="53">
        <v>4.4800000000000004</v>
      </c>
      <c r="N17" s="53">
        <v>6.81</v>
      </c>
      <c r="O17" s="53">
        <v>9.5299999999999994</v>
      </c>
      <c r="P17" s="53">
        <v>9.0299999999999994</v>
      </c>
      <c r="Q17" s="53">
        <v>3.62</v>
      </c>
      <c r="R17" s="53">
        <v>59.58</v>
      </c>
      <c r="S17" s="53">
        <v>12.63</v>
      </c>
      <c r="T17" s="53">
        <v>11.19</v>
      </c>
      <c r="U17" s="53">
        <v>7.25</v>
      </c>
      <c r="V17" s="54">
        <v>28.51</v>
      </c>
    </row>
    <row r="18" spans="2:22" ht="15" customHeight="1" x14ac:dyDescent="0.25">
      <c r="B18" s="158" t="s">
        <v>45</v>
      </c>
      <c r="C18" s="159"/>
      <c r="D18" s="160"/>
      <c r="E18" s="193" t="s">
        <v>46</v>
      </c>
      <c r="F18" s="193"/>
      <c r="G18" s="16" t="s">
        <v>47</v>
      </c>
      <c r="H18" s="55">
        <v>20.8</v>
      </c>
      <c r="I18" s="65"/>
      <c r="J18" s="58">
        <v>83</v>
      </c>
      <c r="K18" s="58">
        <v>60.7</v>
      </c>
      <c r="L18" s="58">
        <v>51.4</v>
      </c>
      <c r="M18" s="58">
        <v>41.6</v>
      </c>
      <c r="N18" s="58">
        <v>34.5</v>
      </c>
      <c r="O18" s="58">
        <v>29.2</v>
      </c>
      <c r="P18" s="58">
        <v>24.7</v>
      </c>
      <c r="Q18" s="58">
        <v>21.3</v>
      </c>
      <c r="R18" s="58">
        <v>12.9</v>
      </c>
      <c r="S18" s="58">
        <v>18.600000000000001</v>
      </c>
      <c r="T18" s="58">
        <v>16.5</v>
      </c>
      <c r="U18" s="58">
        <v>15.6</v>
      </c>
      <c r="V18" s="60">
        <v>8.5</v>
      </c>
    </row>
    <row r="19" spans="2:22" ht="15" customHeight="1" x14ac:dyDescent="0.25">
      <c r="B19" s="158" t="s">
        <v>48</v>
      </c>
      <c r="C19" s="159"/>
      <c r="D19" s="160"/>
      <c r="E19" s="194"/>
      <c r="F19" s="194"/>
      <c r="G19" s="16"/>
      <c r="H19" s="56">
        <v>0.92889999999999995</v>
      </c>
      <c r="I19" s="59">
        <v>0.54220000000000002</v>
      </c>
      <c r="J19" s="59">
        <v>0.65959999999999996</v>
      </c>
      <c r="K19" s="59">
        <v>0.73629999999999995</v>
      </c>
      <c r="L19" s="59">
        <v>0.77390000000000003</v>
      </c>
      <c r="M19" s="59">
        <v>0.8175</v>
      </c>
      <c r="N19" s="59">
        <v>0.85250000000000004</v>
      </c>
      <c r="O19" s="59">
        <v>0.88060000000000005</v>
      </c>
      <c r="P19" s="59">
        <v>0.90590000000000004</v>
      </c>
      <c r="Q19" s="59">
        <v>0.92589999999999995</v>
      </c>
      <c r="R19" s="59">
        <v>0.9798</v>
      </c>
      <c r="S19" s="59">
        <v>0.94299999999999995</v>
      </c>
      <c r="T19" s="59">
        <v>0.95579999999999998</v>
      </c>
      <c r="U19" s="59">
        <v>0.96230000000000004</v>
      </c>
      <c r="V19" s="61">
        <v>1.0105999999999999</v>
      </c>
    </row>
    <row r="20" spans="2:22" ht="15" customHeight="1" x14ac:dyDescent="0.25">
      <c r="B20" s="158" t="s">
        <v>49</v>
      </c>
      <c r="C20" s="159"/>
      <c r="D20" s="160"/>
      <c r="E20" s="195"/>
      <c r="F20" s="195"/>
      <c r="G20" s="16" t="s">
        <v>50</v>
      </c>
      <c r="H20" s="56">
        <v>0.9284</v>
      </c>
      <c r="I20" s="65"/>
      <c r="J20" s="59">
        <v>0.65949999999999998</v>
      </c>
      <c r="K20" s="59">
        <v>0.73599999999999999</v>
      </c>
      <c r="L20" s="59">
        <v>0.77359999999999995</v>
      </c>
      <c r="M20" s="59">
        <v>0.81710000000000005</v>
      </c>
      <c r="N20" s="59">
        <v>0.85209999999999997</v>
      </c>
      <c r="O20" s="59">
        <v>0.88009999999999999</v>
      </c>
      <c r="P20" s="59">
        <v>0.90539999999999998</v>
      </c>
      <c r="Q20" s="59">
        <v>0.9254</v>
      </c>
      <c r="R20" s="59">
        <v>0.97919999999999996</v>
      </c>
      <c r="S20" s="59">
        <v>0.9425</v>
      </c>
      <c r="T20" s="59">
        <v>0.95530000000000004</v>
      </c>
      <c r="U20" s="59">
        <v>0.9617</v>
      </c>
      <c r="V20" s="61">
        <v>1.01</v>
      </c>
    </row>
    <row r="21" spans="2:22" ht="15" x14ac:dyDescent="0.25">
      <c r="B21" s="158" t="s">
        <v>341</v>
      </c>
      <c r="C21" s="159"/>
      <c r="D21" s="160"/>
      <c r="E21" s="150" t="s">
        <v>84</v>
      </c>
      <c r="F21" s="150"/>
      <c r="G21" s="16"/>
      <c r="H21" s="108" t="s">
        <v>63</v>
      </c>
      <c r="I21" s="65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75"/>
    </row>
    <row r="22" spans="2:22" ht="15" x14ac:dyDescent="0.25">
      <c r="B22" s="158" t="s">
        <v>61</v>
      </c>
      <c r="C22" s="159"/>
      <c r="D22" s="160"/>
      <c r="E22" s="150" t="s">
        <v>62</v>
      </c>
      <c r="F22" s="150"/>
      <c r="G22" s="16" t="s">
        <v>43</v>
      </c>
      <c r="H22" s="108" t="s">
        <v>67</v>
      </c>
      <c r="I22" s="65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75"/>
    </row>
    <row r="23" spans="2:22" ht="15" customHeight="1" x14ac:dyDescent="0.25">
      <c r="B23" s="155" t="s">
        <v>80</v>
      </c>
      <c r="C23" s="156"/>
      <c r="D23" s="157"/>
      <c r="E23" s="149" t="s">
        <v>81</v>
      </c>
      <c r="F23" s="151"/>
      <c r="G23" s="16" t="s">
        <v>82</v>
      </c>
      <c r="H23" s="57">
        <v>4.99</v>
      </c>
      <c r="I23" s="76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75"/>
    </row>
    <row r="24" spans="2:22" ht="15" customHeight="1" x14ac:dyDescent="0.25">
      <c r="B24" s="190" t="s">
        <v>369</v>
      </c>
      <c r="C24" s="191"/>
      <c r="D24" s="192"/>
      <c r="E24" s="285" t="s">
        <v>370</v>
      </c>
      <c r="F24" s="286"/>
      <c r="G24" s="287"/>
      <c r="H24" s="77"/>
      <c r="I24" s="76"/>
      <c r="J24" s="64"/>
      <c r="K24" s="64"/>
      <c r="L24" s="58">
        <v>11.6</v>
      </c>
      <c r="M24" s="58">
        <v>11.4</v>
      </c>
      <c r="N24" s="58">
        <v>11.3</v>
      </c>
      <c r="O24" s="58">
        <v>11.3</v>
      </c>
      <c r="P24" s="58">
        <v>11.3</v>
      </c>
      <c r="Q24" s="58">
        <v>11.4</v>
      </c>
      <c r="R24" s="58">
        <v>11.5</v>
      </c>
      <c r="S24" s="58">
        <v>11.5</v>
      </c>
      <c r="T24" s="58">
        <v>11.5</v>
      </c>
      <c r="U24" s="58">
        <v>11.6</v>
      </c>
      <c r="V24" s="75"/>
    </row>
    <row r="25" spans="2:22" ht="15" x14ac:dyDescent="0.25">
      <c r="B25" s="158" t="s">
        <v>51</v>
      </c>
      <c r="C25" s="159"/>
      <c r="D25" s="160"/>
      <c r="E25" s="150" t="s">
        <v>52</v>
      </c>
      <c r="F25" s="150"/>
      <c r="G25" s="16" t="s">
        <v>43</v>
      </c>
      <c r="H25" s="57">
        <v>0.70799999999999996</v>
      </c>
      <c r="I25" s="76"/>
      <c r="J25" s="59">
        <v>3.0699999999999998E-3</v>
      </c>
      <c r="K25" s="59">
        <v>3.31E-3</v>
      </c>
      <c r="L25" s="74">
        <v>2.69E-2</v>
      </c>
      <c r="M25" s="74">
        <v>0.1348</v>
      </c>
      <c r="N25" s="74">
        <v>0.22700000000000001</v>
      </c>
      <c r="O25" s="74">
        <v>0.47</v>
      </c>
      <c r="P25" s="74">
        <v>0.69899999999999995</v>
      </c>
      <c r="Q25" s="113">
        <v>0.80500000000000005</v>
      </c>
      <c r="R25" s="74">
        <v>0.89</v>
      </c>
      <c r="S25" s="113">
        <v>0.753</v>
      </c>
      <c r="T25" s="113">
        <v>0.76900000000000002</v>
      </c>
      <c r="U25" s="74">
        <v>0.89100000000000001</v>
      </c>
      <c r="V25" s="89">
        <v>0.98599999999999999</v>
      </c>
    </row>
    <row r="26" spans="2:22" ht="15" x14ac:dyDescent="0.25">
      <c r="B26" s="155" t="s">
        <v>77</v>
      </c>
      <c r="C26" s="156"/>
      <c r="D26" s="157"/>
      <c r="E26" s="149" t="s">
        <v>78</v>
      </c>
      <c r="F26" s="151"/>
      <c r="G26" s="16" t="s">
        <v>66</v>
      </c>
      <c r="H26" s="57" t="s">
        <v>109</v>
      </c>
      <c r="I26" s="76"/>
      <c r="J26" s="87" t="s">
        <v>109</v>
      </c>
      <c r="K26" s="87" t="s">
        <v>109</v>
      </c>
      <c r="L26" s="87" t="s">
        <v>109</v>
      </c>
      <c r="M26" s="87" t="s">
        <v>109</v>
      </c>
      <c r="N26" s="87" t="s">
        <v>109</v>
      </c>
      <c r="O26" s="87" t="s">
        <v>109</v>
      </c>
      <c r="P26" s="64"/>
      <c r="Q26" s="64"/>
      <c r="R26" s="64"/>
      <c r="S26" s="64"/>
      <c r="T26" s="64"/>
      <c r="U26" s="64"/>
      <c r="V26" s="75"/>
    </row>
    <row r="27" spans="2:22" ht="15" x14ac:dyDescent="0.25">
      <c r="B27" s="155" t="s">
        <v>79</v>
      </c>
      <c r="C27" s="156"/>
      <c r="D27" s="157"/>
      <c r="E27" s="149" t="s">
        <v>78</v>
      </c>
      <c r="F27" s="151"/>
      <c r="G27" s="16" t="s">
        <v>66</v>
      </c>
      <c r="H27" s="57">
        <v>36.6</v>
      </c>
      <c r="I27" s="65"/>
      <c r="J27" s="58">
        <v>15.5</v>
      </c>
      <c r="K27" s="58">
        <v>10.8</v>
      </c>
      <c r="L27" s="58">
        <v>7.6</v>
      </c>
      <c r="M27" s="58">
        <v>12.3</v>
      </c>
      <c r="N27" s="58">
        <v>8.8000000000000007</v>
      </c>
      <c r="O27" s="58">
        <v>7.8</v>
      </c>
      <c r="P27" s="64"/>
      <c r="Q27" s="64"/>
      <c r="R27" s="64"/>
      <c r="S27" s="64"/>
      <c r="T27" s="64"/>
      <c r="U27" s="64"/>
      <c r="V27" s="75"/>
    </row>
    <row r="28" spans="2:22" ht="15" x14ac:dyDescent="0.25">
      <c r="B28" s="158" t="s">
        <v>367</v>
      </c>
      <c r="C28" s="159"/>
      <c r="D28" s="160"/>
      <c r="E28" s="149" t="s">
        <v>368</v>
      </c>
      <c r="F28" s="151"/>
      <c r="G28" s="16" t="s">
        <v>66</v>
      </c>
      <c r="H28" s="57">
        <v>3612</v>
      </c>
      <c r="I28" s="64"/>
      <c r="J28" s="64"/>
      <c r="K28" s="64"/>
      <c r="L28" s="64"/>
      <c r="M28" s="64"/>
      <c r="N28" s="64"/>
      <c r="O28" s="112">
        <v>103</v>
      </c>
      <c r="P28" s="87">
        <v>684</v>
      </c>
      <c r="Q28" s="87">
        <v>1854</v>
      </c>
      <c r="R28" s="87">
        <v>5658</v>
      </c>
      <c r="S28" s="87">
        <v>2201</v>
      </c>
      <c r="T28" s="87">
        <v>2859</v>
      </c>
      <c r="U28" s="87">
        <v>3834</v>
      </c>
      <c r="V28" s="94">
        <v>7603</v>
      </c>
    </row>
    <row r="29" spans="2:22" ht="15" x14ac:dyDescent="0.25">
      <c r="B29" s="158" t="s">
        <v>365</v>
      </c>
      <c r="C29" s="159"/>
      <c r="D29" s="160"/>
      <c r="E29" s="149" t="s">
        <v>366</v>
      </c>
      <c r="F29" s="151"/>
      <c r="G29" s="16" t="s">
        <v>43</v>
      </c>
      <c r="H29" s="77"/>
      <c r="I29" s="64"/>
      <c r="J29" s="64"/>
      <c r="K29" s="64"/>
      <c r="L29" s="64"/>
      <c r="M29" s="64"/>
      <c r="N29" s="64"/>
      <c r="O29" s="113">
        <v>1.01E-2</v>
      </c>
      <c r="P29" s="74">
        <v>3.8899999999999997E-2</v>
      </c>
      <c r="Q29" s="74">
        <v>7.1099999999999997E-2</v>
      </c>
      <c r="R29" s="74">
        <v>0.18</v>
      </c>
      <c r="S29" s="74">
        <v>8.2799999999999999E-2</v>
      </c>
      <c r="T29" s="74">
        <v>0.111</v>
      </c>
      <c r="U29" s="74">
        <v>0.14899999999999999</v>
      </c>
      <c r="V29" s="89">
        <v>0.254</v>
      </c>
    </row>
    <row r="30" spans="2:22" ht="15" x14ac:dyDescent="0.25">
      <c r="B30" s="158" t="s">
        <v>64</v>
      </c>
      <c r="C30" s="159"/>
      <c r="D30" s="160"/>
      <c r="E30" s="149" t="s">
        <v>364</v>
      </c>
      <c r="F30" s="151"/>
      <c r="G30" s="16" t="s">
        <v>65</v>
      </c>
      <c r="H30" s="55" t="s">
        <v>109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5"/>
      <c r="V30" s="78"/>
    </row>
    <row r="31" spans="2:22" ht="15" x14ac:dyDescent="0.25">
      <c r="B31" s="158" t="s">
        <v>68</v>
      </c>
      <c r="C31" s="159"/>
      <c r="D31" s="160"/>
      <c r="E31" s="149" t="s">
        <v>69</v>
      </c>
      <c r="F31" s="151"/>
      <c r="G31" s="16" t="s">
        <v>70</v>
      </c>
      <c r="H31" s="53">
        <v>0.88</v>
      </c>
      <c r="I31" s="64"/>
      <c r="J31" s="64"/>
      <c r="K31" s="64"/>
      <c r="L31" s="64"/>
      <c r="M31" s="64"/>
      <c r="N31" s="53">
        <v>0.95</v>
      </c>
      <c r="O31" s="53">
        <v>1.39</v>
      </c>
      <c r="P31" s="53">
        <v>1.84</v>
      </c>
      <c r="Q31" s="53">
        <v>1.82</v>
      </c>
      <c r="R31" s="53">
        <v>0.44</v>
      </c>
      <c r="S31" s="53">
        <v>1.02</v>
      </c>
      <c r="T31" s="53">
        <v>0.8</v>
      </c>
      <c r="U31" s="53">
        <v>0.72</v>
      </c>
      <c r="V31" s="54">
        <v>0.3</v>
      </c>
    </row>
    <row r="32" spans="2:22" ht="15" x14ac:dyDescent="0.25">
      <c r="B32" s="149" t="s">
        <v>359</v>
      </c>
      <c r="C32" s="150"/>
      <c r="D32" s="151"/>
      <c r="E32" s="149" t="s">
        <v>360</v>
      </c>
      <c r="F32" s="151"/>
      <c r="G32" s="16" t="s">
        <v>361</v>
      </c>
      <c r="H32" s="57">
        <v>186.7</v>
      </c>
      <c r="I32" s="64"/>
      <c r="J32" s="64"/>
      <c r="K32" s="64"/>
      <c r="L32" s="64"/>
      <c r="M32" s="64"/>
      <c r="N32" s="64"/>
      <c r="O32" s="64"/>
      <c r="P32" s="65"/>
      <c r="Q32" s="65"/>
      <c r="R32" s="65"/>
      <c r="S32" s="65"/>
      <c r="T32" s="65"/>
      <c r="U32" s="64"/>
      <c r="V32" s="78"/>
    </row>
    <row r="33" spans="2:22" ht="15" x14ac:dyDescent="0.25">
      <c r="B33" s="149" t="s">
        <v>362</v>
      </c>
      <c r="C33" s="150"/>
      <c r="D33" s="151"/>
      <c r="E33" s="149" t="s">
        <v>360</v>
      </c>
      <c r="F33" s="151"/>
      <c r="G33" s="16" t="s">
        <v>361</v>
      </c>
      <c r="H33" s="57">
        <v>59.76</v>
      </c>
      <c r="I33" s="64"/>
      <c r="J33" s="64"/>
      <c r="K33" s="64"/>
      <c r="L33" s="64"/>
      <c r="M33" s="74">
        <v>1.093</v>
      </c>
      <c r="N33" s="74">
        <v>1.8080000000000001</v>
      </c>
      <c r="O33" s="74">
        <v>3.4590000000000001</v>
      </c>
      <c r="P33" s="63">
        <v>8.6509999999999998</v>
      </c>
      <c r="Q33" s="63">
        <v>19.260000000000002</v>
      </c>
      <c r="R33" s="65"/>
      <c r="S33" s="65"/>
      <c r="T33" s="65"/>
      <c r="U33" s="64"/>
      <c r="V33" s="78"/>
    </row>
    <row r="34" spans="2:22" ht="15" x14ac:dyDescent="0.25">
      <c r="B34" s="149" t="s">
        <v>363</v>
      </c>
      <c r="C34" s="150"/>
      <c r="D34" s="151"/>
      <c r="E34" s="149" t="s">
        <v>360</v>
      </c>
      <c r="F34" s="151"/>
      <c r="G34" s="16" t="s">
        <v>361</v>
      </c>
      <c r="H34" s="57">
        <v>37.53</v>
      </c>
      <c r="I34" s="64"/>
      <c r="J34" s="64"/>
      <c r="K34" s="64"/>
      <c r="L34" s="64"/>
      <c r="M34" s="59">
        <v>0.9738</v>
      </c>
      <c r="N34" s="74">
        <v>1.5489999999999999</v>
      </c>
      <c r="O34" s="74">
        <v>2.7890000000000001</v>
      </c>
      <c r="P34" s="63">
        <v>6.3780000000000001</v>
      </c>
      <c r="Q34" s="63">
        <v>12.87</v>
      </c>
      <c r="R34" s="65"/>
      <c r="S34" s="63">
        <v>51.63</v>
      </c>
      <c r="T34" s="63">
        <v>208.4</v>
      </c>
      <c r="U34" s="58">
        <v>649.6</v>
      </c>
      <c r="V34" s="78"/>
    </row>
    <row r="35" spans="2:22" ht="15" x14ac:dyDescent="0.25">
      <c r="B35" s="149" t="s">
        <v>425</v>
      </c>
      <c r="C35" s="150"/>
      <c r="D35" s="151"/>
      <c r="E35" s="149" t="s">
        <v>360</v>
      </c>
      <c r="F35" s="151"/>
      <c r="G35" s="16" t="s">
        <v>361</v>
      </c>
      <c r="H35" s="77"/>
      <c r="I35" s="64"/>
      <c r="J35" s="64"/>
      <c r="K35" s="64"/>
      <c r="L35" s="64"/>
      <c r="M35" s="64"/>
      <c r="N35" s="64"/>
      <c r="O35" s="64"/>
      <c r="P35" s="64"/>
      <c r="Q35" s="64"/>
      <c r="R35" s="63">
        <v>109.9</v>
      </c>
      <c r="S35" s="63">
        <v>7.7679999999999998</v>
      </c>
      <c r="T35" s="63">
        <v>17.440000000000001</v>
      </c>
      <c r="U35" s="53">
        <v>36.299999999999997</v>
      </c>
      <c r="V35" s="78"/>
    </row>
    <row r="36" spans="2:22" ht="15" x14ac:dyDescent="0.25">
      <c r="B36" s="149" t="s">
        <v>426</v>
      </c>
      <c r="C36" s="150"/>
      <c r="D36" s="151"/>
      <c r="E36" s="149" t="s">
        <v>360</v>
      </c>
      <c r="F36" s="151"/>
      <c r="G36" s="16" t="s">
        <v>361</v>
      </c>
      <c r="H36" s="77"/>
      <c r="I36" s="64"/>
      <c r="J36" s="64"/>
      <c r="K36" s="64"/>
      <c r="L36" s="64"/>
      <c r="M36" s="64"/>
      <c r="N36" s="64"/>
      <c r="O36" s="64"/>
      <c r="P36" s="64"/>
      <c r="Q36" s="64"/>
      <c r="R36" s="53">
        <v>36.9</v>
      </c>
      <c r="S36" s="65"/>
      <c r="T36" s="65"/>
      <c r="U36" s="64"/>
      <c r="V36" s="60">
        <v>519.70000000000005</v>
      </c>
    </row>
    <row r="37" spans="2:22" ht="15" x14ac:dyDescent="0.25">
      <c r="B37" s="149" t="s">
        <v>371</v>
      </c>
      <c r="C37" s="150"/>
      <c r="D37" s="151"/>
      <c r="E37" s="149" t="s">
        <v>373</v>
      </c>
      <c r="F37" s="151"/>
      <c r="G37" s="16"/>
      <c r="H37" s="77"/>
      <c r="I37" s="64"/>
      <c r="J37" s="64"/>
      <c r="K37" s="87" t="s">
        <v>427</v>
      </c>
      <c r="L37" s="87" t="s">
        <v>427</v>
      </c>
      <c r="M37" s="64"/>
      <c r="N37" s="64"/>
      <c r="O37" s="64"/>
      <c r="P37" s="65"/>
      <c r="Q37" s="65"/>
      <c r="R37" s="65"/>
      <c r="S37" s="65"/>
      <c r="T37" s="65"/>
      <c r="U37" s="64"/>
      <c r="V37" s="78"/>
    </row>
    <row r="38" spans="2:22" ht="15" x14ac:dyDescent="0.25">
      <c r="B38" s="149" t="s">
        <v>372</v>
      </c>
      <c r="C38" s="150"/>
      <c r="D38" s="151"/>
      <c r="E38" s="149" t="s">
        <v>374</v>
      </c>
      <c r="F38" s="151"/>
      <c r="G38" s="16"/>
      <c r="H38" s="77"/>
      <c r="I38" s="64"/>
      <c r="J38" s="64"/>
      <c r="K38" s="87" t="s">
        <v>427</v>
      </c>
      <c r="L38" s="87" t="s">
        <v>427</v>
      </c>
      <c r="M38" s="64"/>
      <c r="N38" s="64"/>
      <c r="O38" s="64"/>
      <c r="P38" s="65"/>
      <c r="Q38" s="65"/>
      <c r="R38" s="65"/>
      <c r="S38" s="65"/>
      <c r="T38" s="65"/>
      <c r="U38" s="64"/>
      <c r="V38" s="78"/>
    </row>
    <row r="39" spans="2:22" ht="15" x14ac:dyDescent="0.25">
      <c r="B39" s="149" t="s">
        <v>507</v>
      </c>
      <c r="C39" s="150"/>
      <c r="D39" s="151"/>
      <c r="E39" s="149" t="s">
        <v>55</v>
      </c>
      <c r="F39" s="151"/>
      <c r="G39" s="16"/>
      <c r="H39" s="90"/>
      <c r="I39" s="64"/>
      <c r="J39" s="64"/>
      <c r="K39" s="58">
        <v>69.7</v>
      </c>
      <c r="L39" s="58">
        <v>82.3</v>
      </c>
      <c r="M39" s="64"/>
      <c r="N39" s="64"/>
      <c r="O39" s="64"/>
      <c r="P39" s="65"/>
      <c r="Q39" s="65"/>
      <c r="R39" s="65"/>
      <c r="S39" s="65"/>
      <c r="T39" s="65"/>
      <c r="U39" s="64"/>
      <c r="V39" s="78"/>
    </row>
    <row r="40" spans="2:22" ht="15" x14ac:dyDescent="0.25">
      <c r="B40" s="67" t="s">
        <v>54</v>
      </c>
      <c r="C40" s="68"/>
      <c r="D40" s="69"/>
      <c r="E40" s="149" t="s">
        <v>55</v>
      </c>
      <c r="F40" s="151"/>
      <c r="G40" s="16"/>
      <c r="H40" s="76"/>
      <c r="I40" s="103" t="s">
        <v>357</v>
      </c>
      <c r="J40" s="103" t="s">
        <v>53</v>
      </c>
      <c r="K40" s="103" t="s">
        <v>56</v>
      </c>
      <c r="L40" s="103" t="s">
        <v>358</v>
      </c>
      <c r="M40" s="65"/>
      <c r="N40" s="65"/>
      <c r="O40" s="65"/>
      <c r="P40" s="65"/>
      <c r="Q40" s="65"/>
      <c r="R40" s="65"/>
      <c r="S40" s="65"/>
      <c r="T40" s="65"/>
      <c r="U40" s="64"/>
      <c r="V40" s="78"/>
    </row>
    <row r="41" spans="2:22" ht="15" x14ac:dyDescent="0.25">
      <c r="B41" s="149" t="s">
        <v>57</v>
      </c>
      <c r="C41" s="150"/>
      <c r="D41" s="151"/>
      <c r="E41" s="149" t="s">
        <v>55</v>
      </c>
      <c r="F41" s="151"/>
      <c r="G41" s="16" t="s">
        <v>44</v>
      </c>
      <c r="H41" s="76"/>
      <c r="I41" s="104">
        <v>99.86</v>
      </c>
      <c r="J41" s="104">
        <f>39.67+42.82</f>
        <v>82.490000000000009</v>
      </c>
      <c r="K41" s="104">
        <f>11.05+42.66</f>
        <v>53.709999999999994</v>
      </c>
      <c r="L41" s="104">
        <v>37.89</v>
      </c>
      <c r="M41" s="65"/>
      <c r="N41" s="65"/>
      <c r="O41" s="65"/>
      <c r="P41" s="65"/>
      <c r="Q41" s="65"/>
      <c r="R41" s="65"/>
      <c r="S41" s="65"/>
      <c r="T41" s="65"/>
      <c r="U41" s="64"/>
      <c r="V41" s="78"/>
    </row>
    <row r="42" spans="2:22" ht="15" x14ac:dyDescent="0.25">
      <c r="B42" s="149" t="s">
        <v>58</v>
      </c>
      <c r="C42" s="150"/>
      <c r="D42" s="151"/>
      <c r="E42" s="149" t="s">
        <v>55</v>
      </c>
      <c r="F42" s="151"/>
      <c r="G42" s="16" t="s">
        <v>44</v>
      </c>
      <c r="H42" s="76"/>
      <c r="I42" s="104">
        <v>0.01</v>
      </c>
      <c r="J42" s="104">
        <v>0.04</v>
      </c>
      <c r="K42" s="104">
        <v>0.02</v>
      </c>
      <c r="L42" s="104">
        <v>1.58</v>
      </c>
      <c r="M42" s="65"/>
      <c r="N42" s="65"/>
      <c r="O42" s="65"/>
      <c r="P42" s="65"/>
      <c r="Q42" s="65"/>
      <c r="R42" s="65"/>
      <c r="S42" s="65"/>
      <c r="T42" s="65"/>
      <c r="U42" s="64"/>
      <c r="V42" s="78"/>
    </row>
    <row r="43" spans="2:22" ht="15" x14ac:dyDescent="0.25">
      <c r="B43" s="149" t="s">
        <v>59</v>
      </c>
      <c r="C43" s="150"/>
      <c r="D43" s="151"/>
      <c r="E43" s="149" t="s">
        <v>55</v>
      </c>
      <c r="F43" s="151"/>
      <c r="G43" s="16" t="s">
        <v>44</v>
      </c>
      <c r="H43" s="76"/>
      <c r="I43" s="104">
        <v>0.11</v>
      </c>
      <c r="J43" s="104">
        <v>17.2</v>
      </c>
      <c r="K43" s="104">
        <v>44.33</v>
      </c>
      <c r="L43" s="104">
        <v>46.17</v>
      </c>
      <c r="M43" s="65"/>
      <c r="N43" s="65"/>
      <c r="O43" s="65"/>
      <c r="P43" s="65"/>
      <c r="Q43" s="65"/>
      <c r="R43" s="65"/>
      <c r="S43" s="65"/>
      <c r="T43" s="65"/>
      <c r="U43" s="64"/>
      <c r="V43" s="78"/>
    </row>
    <row r="44" spans="2:22" ht="15" x14ac:dyDescent="0.25">
      <c r="B44" s="149" t="s">
        <v>60</v>
      </c>
      <c r="C44" s="150"/>
      <c r="D44" s="151"/>
      <c r="E44" s="149" t="s">
        <v>55</v>
      </c>
      <c r="F44" s="151"/>
      <c r="G44" s="16" t="s">
        <v>44</v>
      </c>
      <c r="H44" s="76"/>
      <c r="I44" s="104">
        <v>0.01</v>
      </c>
      <c r="J44" s="104">
        <v>0.25</v>
      </c>
      <c r="K44" s="104">
        <v>1.75</v>
      </c>
      <c r="L44" s="104">
        <v>8.3800000000000008</v>
      </c>
      <c r="M44" s="65"/>
      <c r="N44" s="65"/>
      <c r="O44" s="65"/>
      <c r="P44" s="65"/>
      <c r="Q44" s="65"/>
      <c r="R44" s="65"/>
      <c r="S44" s="65"/>
      <c r="T44" s="65"/>
      <c r="U44" s="65"/>
      <c r="V44" s="79"/>
    </row>
    <row r="45" spans="2:22" ht="15" x14ac:dyDescent="0.25">
      <c r="B45" s="149" t="s">
        <v>342</v>
      </c>
      <c r="C45" s="150"/>
      <c r="D45" s="151"/>
      <c r="E45" s="149" t="s">
        <v>55</v>
      </c>
      <c r="F45" s="151"/>
      <c r="G45" s="16" t="s">
        <v>44</v>
      </c>
      <c r="H45" s="76"/>
      <c r="I45" s="104">
        <v>0.01</v>
      </c>
      <c r="J45" s="104">
        <v>0.02</v>
      </c>
      <c r="K45" s="104">
        <v>0.19</v>
      </c>
      <c r="L45" s="104">
        <v>5.98</v>
      </c>
      <c r="M45" s="76"/>
      <c r="N45" s="76"/>
      <c r="O45" s="76"/>
      <c r="P45" s="76"/>
      <c r="Q45" s="76"/>
      <c r="R45" s="76"/>
      <c r="S45" s="76"/>
      <c r="T45" s="76"/>
      <c r="U45" s="76"/>
      <c r="V45" s="80"/>
    </row>
    <row r="46" spans="2:22" ht="15" x14ac:dyDescent="0.25">
      <c r="B46" s="67" t="s">
        <v>503</v>
      </c>
      <c r="C46" s="68"/>
      <c r="D46" s="69"/>
      <c r="E46" s="149" t="s">
        <v>504</v>
      </c>
      <c r="F46" s="151"/>
      <c r="G46" s="16" t="s">
        <v>30</v>
      </c>
      <c r="H46" s="90"/>
      <c r="I46" s="81"/>
      <c r="J46" s="81"/>
      <c r="K46" s="81"/>
      <c r="L46" s="101" t="s">
        <v>505</v>
      </c>
      <c r="M46" s="101" t="s">
        <v>505</v>
      </c>
      <c r="N46" s="101" t="s">
        <v>505</v>
      </c>
      <c r="O46" s="101" t="s">
        <v>505</v>
      </c>
      <c r="P46" s="101" t="s">
        <v>505</v>
      </c>
      <c r="Q46" s="101" t="s">
        <v>505</v>
      </c>
      <c r="R46" s="76"/>
      <c r="S46" s="76"/>
      <c r="T46" s="76"/>
      <c r="U46" s="76"/>
      <c r="V46" s="80"/>
    </row>
    <row r="47" spans="2:22" ht="15" x14ac:dyDescent="0.25">
      <c r="B47" s="67" t="s">
        <v>356</v>
      </c>
      <c r="C47" s="68"/>
      <c r="D47" s="69"/>
      <c r="E47" s="149" t="s">
        <v>431</v>
      </c>
      <c r="F47" s="151"/>
      <c r="G47" s="16" t="s">
        <v>30</v>
      </c>
      <c r="H47" s="57">
        <v>-27</v>
      </c>
      <c r="I47" s="81"/>
      <c r="J47" s="81"/>
      <c r="K47" s="81"/>
      <c r="L47" s="81"/>
      <c r="M47" s="83" t="s">
        <v>434</v>
      </c>
      <c r="N47" s="83" t="s">
        <v>434</v>
      </c>
      <c r="O47" s="83" t="s">
        <v>434</v>
      </c>
      <c r="P47" s="83" t="s">
        <v>434</v>
      </c>
      <c r="Q47" s="83" t="s">
        <v>434</v>
      </c>
      <c r="R47" s="83">
        <v>48.2</v>
      </c>
      <c r="S47" s="83">
        <v>10.4</v>
      </c>
      <c r="T47" s="83">
        <v>26.6</v>
      </c>
      <c r="U47" s="83">
        <v>53.6</v>
      </c>
      <c r="V47" s="92">
        <v>161.6</v>
      </c>
    </row>
    <row r="48" spans="2:22" ht="15" x14ac:dyDescent="0.25">
      <c r="B48" s="67" t="s">
        <v>432</v>
      </c>
      <c r="C48" s="68"/>
      <c r="D48" s="69"/>
      <c r="E48" s="149" t="s">
        <v>433</v>
      </c>
      <c r="F48" s="151"/>
      <c r="G48" s="16" t="s">
        <v>30</v>
      </c>
      <c r="H48" s="76"/>
      <c r="I48" s="76"/>
      <c r="J48" s="81"/>
      <c r="K48" s="81"/>
      <c r="L48" s="81"/>
      <c r="M48" s="83" t="s">
        <v>435</v>
      </c>
      <c r="N48" s="83" t="s">
        <v>435</v>
      </c>
      <c r="O48" s="83" t="s">
        <v>435</v>
      </c>
      <c r="P48" s="83">
        <v>-63.4</v>
      </c>
      <c r="Q48" s="83">
        <v>-23.8</v>
      </c>
      <c r="R48" s="76"/>
      <c r="S48" s="76"/>
      <c r="T48" s="76"/>
      <c r="U48" s="76"/>
      <c r="V48" s="82"/>
    </row>
    <row r="49" spans="2:22" ht="15" x14ac:dyDescent="0.25">
      <c r="B49" s="67" t="s">
        <v>353</v>
      </c>
      <c r="C49" s="68"/>
      <c r="D49" s="69"/>
      <c r="E49" s="149" t="s">
        <v>354</v>
      </c>
      <c r="F49" s="151"/>
      <c r="G49" s="16" t="s">
        <v>30</v>
      </c>
      <c r="H49" s="76"/>
      <c r="I49" s="76"/>
      <c r="J49" s="76"/>
      <c r="K49" s="76"/>
      <c r="L49" s="76"/>
      <c r="M49" s="83" t="s">
        <v>436</v>
      </c>
      <c r="N49" s="83" t="s">
        <v>436</v>
      </c>
      <c r="O49" s="83">
        <v>-98.7</v>
      </c>
      <c r="P49" s="76"/>
      <c r="Q49" s="76"/>
      <c r="R49" s="76"/>
      <c r="S49" s="76"/>
      <c r="T49" s="76"/>
      <c r="U49" s="76"/>
      <c r="V49" s="80"/>
    </row>
    <row r="50" spans="2:22" ht="15" x14ac:dyDescent="0.25">
      <c r="B50" s="67" t="s">
        <v>493</v>
      </c>
      <c r="C50" s="68"/>
      <c r="D50" s="69"/>
      <c r="E50" s="149" t="s">
        <v>494</v>
      </c>
      <c r="F50" s="151"/>
      <c r="G50" s="16" t="s">
        <v>495</v>
      </c>
      <c r="H50" s="55">
        <v>16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80"/>
    </row>
    <row r="51" spans="2:22" ht="15" x14ac:dyDescent="0.25">
      <c r="B51" s="67" t="s">
        <v>351</v>
      </c>
      <c r="C51" s="68"/>
      <c r="D51" s="69"/>
      <c r="E51" s="149" t="s">
        <v>352</v>
      </c>
      <c r="F51" s="151"/>
      <c r="G51" s="16" t="s">
        <v>355</v>
      </c>
      <c r="H51" s="76"/>
      <c r="I51" s="76"/>
      <c r="J51" s="76"/>
      <c r="K51" s="76"/>
      <c r="L51" s="76"/>
      <c r="M51" s="83">
        <v>23.9</v>
      </c>
      <c r="N51" s="83">
        <v>14.9</v>
      </c>
      <c r="O51" s="83">
        <v>12.6</v>
      </c>
      <c r="P51" s="76"/>
      <c r="Q51" s="76"/>
      <c r="R51" s="76"/>
      <c r="S51" s="76"/>
      <c r="T51" s="76"/>
      <c r="U51" s="76"/>
      <c r="V51" s="80"/>
    </row>
    <row r="52" spans="2:22" ht="15" x14ac:dyDescent="0.25">
      <c r="B52" s="67" t="s">
        <v>349</v>
      </c>
      <c r="C52" s="68"/>
      <c r="D52" s="69"/>
      <c r="E52" s="149" t="s">
        <v>350</v>
      </c>
      <c r="F52" s="151"/>
      <c r="G52" s="16"/>
      <c r="H52" s="76"/>
      <c r="I52" s="76"/>
      <c r="J52" s="76"/>
      <c r="K52" s="76"/>
      <c r="L52" s="76"/>
      <c r="M52" s="83">
        <v>24.9</v>
      </c>
      <c r="N52" s="83">
        <v>34.799999999999997</v>
      </c>
      <c r="O52" s="83">
        <v>39.4</v>
      </c>
      <c r="P52" s="76"/>
      <c r="Q52" s="76"/>
      <c r="R52" s="76"/>
      <c r="S52" s="76"/>
      <c r="T52" s="76"/>
      <c r="U52" s="76"/>
      <c r="V52" s="80"/>
    </row>
    <row r="53" spans="2:22" ht="15" x14ac:dyDescent="0.25">
      <c r="B53" s="158" t="s">
        <v>429</v>
      </c>
      <c r="C53" s="159"/>
      <c r="D53" s="160"/>
      <c r="E53" s="149" t="s">
        <v>430</v>
      </c>
      <c r="F53" s="151"/>
      <c r="G53" s="16" t="s">
        <v>43</v>
      </c>
      <c r="H53" s="90"/>
      <c r="I53" s="91"/>
      <c r="J53" s="76"/>
      <c r="K53" s="76"/>
      <c r="L53" s="76"/>
      <c r="M53" s="76"/>
      <c r="N53" s="83">
        <v>3.12</v>
      </c>
      <c r="O53" s="83">
        <v>9.6</v>
      </c>
      <c r="P53" s="76"/>
      <c r="Q53" s="76"/>
      <c r="R53" s="76"/>
      <c r="S53" s="76"/>
      <c r="T53" s="76"/>
      <c r="U53" s="76"/>
      <c r="V53" s="80"/>
    </row>
    <row r="54" spans="2:22" ht="15" x14ac:dyDescent="0.25">
      <c r="B54" s="67" t="s">
        <v>347</v>
      </c>
      <c r="C54" s="68"/>
      <c r="D54" s="69"/>
      <c r="E54" s="149" t="s">
        <v>348</v>
      </c>
      <c r="F54" s="151"/>
      <c r="G54" s="16" t="s">
        <v>30</v>
      </c>
      <c r="H54" s="76"/>
      <c r="I54" s="76"/>
      <c r="J54" s="76"/>
      <c r="K54" s="76"/>
      <c r="L54" s="76"/>
      <c r="M54" s="76"/>
      <c r="N54" s="76"/>
      <c r="O54" s="83">
        <v>124.2</v>
      </c>
      <c r="P54" s="83">
        <v>134.69999999999999</v>
      </c>
      <c r="Q54" s="83">
        <v>136.69999999999999</v>
      </c>
      <c r="R54" s="76"/>
      <c r="S54" s="83">
        <v>152</v>
      </c>
      <c r="T54" s="83">
        <v>163.1</v>
      </c>
      <c r="U54" s="83">
        <v>172.8</v>
      </c>
      <c r="V54" s="80"/>
    </row>
    <row r="55" spans="2:22" ht="15" x14ac:dyDescent="0.25">
      <c r="B55" s="158" t="s">
        <v>491</v>
      </c>
      <c r="C55" s="159"/>
      <c r="D55" s="160"/>
      <c r="E55" s="149" t="s">
        <v>492</v>
      </c>
      <c r="F55" s="151"/>
      <c r="G55" s="16" t="s">
        <v>43</v>
      </c>
      <c r="H55" s="111">
        <v>1.3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83">
        <v>1.5</v>
      </c>
      <c r="T55" s="86">
        <v>1</v>
      </c>
      <c r="U55" s="83">
        <v>2.9</v>
      </c>
      <c r="V55" s="80"/>
    </row>
    <row r="56" spans="2:22" ht="15" x14ac:dyDescent="0.25">
      <c r="B56" s="70" t="s">
        <v>75</v>
      </c>
      <c r="C56" s="71"/>
      <c r="D56" s="72"/>
      <c r="E56" s="149" t="s">
        <v>76</v>
      </c>
      <c r="F56" s="151"/>
      <c r="G56" s="16" t="s">
        <v>43</v>
      </c>
      <c r="H56" s="97">
        <v>1.73</v>
      </c>
      <c r="I56" s="76"/>
      <c r="J56" s="76"/>
      <c r="K56" s="76"/>
      <c r="L56" s="76"/>
      <c r="M56" s="76"/>
      <c r="N56" s="76"/>
      <c r="O56" s="76"/>
      <c r="P56" s="76"/>
      <c r="Q56" s="76"/>
      <c r="R56" s="83">
        <v>3.03</v>
      </c>
      <c r="S56" s="83" t="s">
        <v>437</v>
      </c>
      <c r="T56" s="83" t="s">
        <v>437</v>
      </c>
      <c r="U56" s="76"/>
      <c r="V56" s="102">
        <v>6.29</v>
      </c>
    </row>
    <row r="57" spans="2:22" ht="15" x14ac:dyDescent="0.25">
      <c r="B57" s="70" t="s">
        <v>73</v>
      </c>
      <c r="C57" s="71"/>
      <c r="D57" s="72"/>
      <c r="E57" s="149" t="s">
        <v>74</v>
      </c>
      <c r="F57" s="151"/>
      <c r="G57" s="16" t="s">
        <v>43</v>
      </c>
      <c r="H57" s="98">
        <v>5.29</v>
      </c>
      <c r="I57" s="76"/>
      <c r="J57" s="76"/>
      <c r="K57" s="76"/>
      <c r="L57" s="76"/>
      <c r="M57" s="76"/>
      <c r="N57" s="76"/>
      <c r="O57" s="83" t="s">
        <v>438</v>
      </c>
      <c r="P57" s="83" t="s">
        <v>438</v>
      </c>
      <c r="Q57" s="83" t="s">
        <v>438</v>
      </c>
      <c r="R57" s="101">
        <v>8.67</v>
      </c>
      <c r="S57" s="99" t="s">
        <v>438</v>
      </c>
      <c r="T57" s="99">
        <v>0.22</v>
      </c>
      <c r="U57" s="101">
        <v>1.8</v>
      </c>
      <c r="V57" s="100">
        <v>17.899999999999999</v>
      </c>
    </row>
    <row r="58" spans="2:22" ht="15" x14ac:dyDescent="0.25">
      <c r="B58" s="70" t="s">
        <v>343</v>
      </c>
      <c r="C58" s="71"/>
      <c r="D58" s="72"/>
      <c r="E58" s="149" t="s">
        <v>344</v>
      </c>
      <c r="F58" s="151"/>
      <c r="G58" s="16" t="s">
        <v>43</v>
      </c>
      <c r="H58" s="76"/>
      <c r="I58" s="76"/>
      <c r="J58" s="76"/>
      <c r="K58" s="76"/>
      <c r="L58" s="76"/>
      <c r="M58" s="76"/>
      <c r="N58" s="76"/>
      <c r="O58" s="83" t="s">
        <v>438</v>
      </c>
      <c r="P58" s="83" t="s">
        <v>438</v>
      </c>
      <c r="Q58" s="83" t="s">
        <v>438</v>
      </c>
      <c r="R58" s="76"/>
      <c r="S58" s="83">
        <v>0.1</v>
      </c>
      <c r="T58" s="83">
        <v>0.2</v>
      </c>
      <c r="U58" s="76"/>
      <c r="V58" s="80"/>
    </row>
    <row r="59" spans="2:22" ht="15" x14ac:dyDescent="0.25">
      <c r="B59" s="158" t="s">
        <v>60</v>
      </c>
      <c r="C59" s="159"/>
      <c r="D59" s="160"/>
      <c r="E59" s="149" t="s">
        <v>428</v>
      </c>
      <c r="F59" s="151"/>
      <c r="G59" s="16" t="s">
        <v>43</v>
      </c>
      <c r="H59" s="90"/>
      <c r="I59" s="91"/>
      <c r="J59" s="76"/>
      <c r="K59" s="76"/>
      <c r="L59" s="76"/>
      <c r="M59" s="76"/>
      <c r="N59" s="76"/>
      <c r="O59" s="76"/>
      <c r="P59" s="76"/>
      <c r="Q59" s="76"/>
      <c r="R59" s="76"/>
      <c r="S59" s="83">
        <v>51.55</v>
      </c>
      <c r="T59" s="83">
        <v>52.31</v>
      </c>
      <c r="U59" s="86">
        <v>56.87</v>
      </c>
      <c r="V59" s="80"/>
    </row>
    <row r="60" spans="2:22" ht="15" x14ac:dyDescent="0.25">
      <c r="B60" s="70" t="s">
        <v>346</v>
      </c>
      <c r="C60" s="71"/>
      <c r="D60" s="72"/>
      <c r="E60" s="149" t="s">
        <v>71</v>
      </c>
      <c r="F60" s="151"/>
      <c r="G60" s="16" t="s">
        <v>66</v>
      </c>
      <c r="H60" s="95">
        <v>15</v>
      </c>
      <c r="I60" s="76"/>
      <c r="J60" s="76"/>
      <c r="K60" s="76"/>
      <c r="L60" s="76"/>
      <c r="M60" s="76"/>
      <c r="N60" s="76"/>
      <c r="O60" s="76"/>
      <c r="P60" s="76"/>
      <c r="Q60" s="76"/>
      <c r="R60" s="83">
        <v>22</v>
      </c>
      <c r="S60" s="76"/>
      <c r="T60" s="76"/>
      <c r="U60" s="76"/>
      <c r="V60" s="85">
        <v>51</v>
      </c>
    </row>
    <row r="61" spans="2:22" ht="15" x14ac:dyDescent="0.25">
      <c r="B61" s="149" t="s">
        <v>72</v>
      </c>
      <c r="C61" s="150"/>
      <c r="D61" s="151"/>
      <c r="E61" s="149" t="s">
        <v>71</v>
      </c>
      <c r="F61" s="151"/>
      <c r="G61" s="16" t="s">
        <v>66</v>
      </c>
      <c r="H61" s="95">
        <v>7</v>
      </c>
      <c r="I61" s="76"/>
      <c r="J61" s="76"/>
      <c r="K61" s="76"/>
      <c r="L61" s="76"/>
      <c r="M61" s="76"/>
      <c r="N61" s="76"/>
      <c r="O61" s="76"/>
      <c r="P61" s="76"/>
      <c r="Q61" s="76"/>
      <c r="R61" s="83">
        <v>10</v>
      </c>
      <c r="S61" s="76"/>
      <c r="T61" s="76"/>
      <c r="U61" s="76"/>
      <c r="V61" s="85">
        <v>26</v>
      </c>
    </row>
    <row r="62" spans="2:22" ht="15.75" thickBot="1" x14ac:dyDescent="0.3">
      <c r="B62" s="152" t="s">
        <v>345</v>
      </c>
      <c r="C62" s="154"/>
      <c r="D62" s="153"/>
      <c r="E62" s="152" t="s">
        <v>71</v>
      </c>
      <c r="F62" s="153"/>
      <c r="G62" s="23" t="s">
        <v>66</v>
      </c>
      <c r="H62" s="96">
        <v>2</v>
      </c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93"/>
    </row>
    <row r="63" spans="2:22" ht="11.25" customHeight="1" x14ac:dyDescent="0.25">
      <c r="B63" s="62" t="s">
        <v>83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2:22" ht="11.25" customHeight="1" x14ac:dyDescent="0.25">
      <c r="B64" s="62" t="s">
        <v>508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2:22" ht="11.2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2:22" ht="11.2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2:22" ht="11.2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2:22" ht="11.25" customHeigh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2:22" ht="11.25" customHeight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2:22" ht="11.25" customHeight="1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2:22" ht="11.25" customHeight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2:22" ht="11.25" customHeight="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2:22" ht="11.25" customHeigh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</sheetData>
  <sheetProtection algorithmName="SHA-512" hashValue="ZbW3x9PB4Wop+/F/HmDuqBoqkyXmsJUV2d99WUH2JXtiyng2IwRo0ho269zlFG4cIfMVbULzfg3PdWFjODW9wA==" saltValue="QtHxRJPmjaxadngZcJ3UxA==" spinCount="100000" sheet="1" objects="1" scenarios="1"/>
  <mergeCells count="106">
    <mergeCell ref="M12:M15"/>
    <mergeCell ref="N12:N15"/>
    <mergeCell ref="E32:F32"/>
    <mergeCell ref="B32:D32"/>
    <mergeCell ref="B42:D42"/>
    <mergeCell ref="B31:D31"/>
    <mergeCell ref="B30:D30"/>
    <mergeCell ref="B29:D29"/>
    <mergeCell ref="B41:D41"/>
    <mergeCell ref="B38:D38"/>
    <mergeCell ref="B34:D34"/>
    <mergeCell ref="B37:D37"/>
    <mergeCell ref="B35:D35"/>
    <mergeCell ref="E35:F35"/>
    <mergeCell ref="B36:D36"/>
    <mergeCell ref="E36:F36"/>
    <mergeCell ref="E40:F40"/>
    <mergeCell ref="E42:F42"/>
    <mergeCell ref="E37:F37"/>
    <mergeCell ref="E38:F38"/>
    <mergeCell ref="B24:D24"/>
    <mergeCell ref="E24:F24"/>
    <mergeCell ref="B20:D20"/>
    <mergeCell ref="E16:F17"/>
    <mergeCell ref="E14:G14"/>
    <mergeCell ref="B22:D22"/>
    <mergeCell ref="E22:F22"/>
    <mergeCell ref="E23:F23"/>
    <mergeCell ref="B23:D23"/>
    <mergeCell ref="B19:D19"/>
    <mergeCell ref="B15:D15"/>
    <mergeCell ref="E15:F15"/>
    <mergeCell ref="B16:D16"/>
    <mergeCell ref="B17:D17"/>
    <mergeCell ref="E18:F20"/>
    <mergeCell ref="B21:D21"/>
    <mergeCell ref="E21:F21"/>
    <mergeCell ref="B8:V8"/>
    <mergeCell ref="B18:D18"/>
    <mergeCell ref="B13:D13"/>
    <mergeCell ref="B14:D14"/>
    <mergeCell ref="E11:G11"/>
    <mergeCell ref="E12:G12"/>
    <mergeCell ref="E13:G13"/>
    <mergeCell ref="H11:H15"/>
    <mergeCell ref="I12:I15"/>
    <mergeCell ref="J12:J15"/>
    <mergeCell ref="U12:U15"/>
    <mergeCell ref="V12:V15"/>
    <mergeCell ref="I11:V11"/>
    <mergeCell ref="B10:V10"/>
    <mergeCell ref="K12:K15"/>
    <mergeCell ref="B11:D11"/>
    <mergeCell ref="B12:D12"/>
    <mergeCell ref="Q12:Q15"/>
    <mergeCell ref="R12:R15"/>
    <mergeCell ref="S12:S15"/>
    <mergeCell ref="T12:T15"/>
    <mergeCell ref="O12:O15"/>
    <mergeCell ref="P12:P15"/>
    <mergeCell ref="L12:L15"/>
    <mergeCell ref="B26:D26"/>
    <mergeCell ref="E25:F25"/>
    <mergeCell ref="E26:F26"/>
    <mergeCell ref="B25:D25"/>
    <mergeCell ref="B59:D59"/>
    <mergeCell ref="E28:F28"/>
    <mergeCell ref="E27:F27"/>
    <mergeCell ref="E34:F34"/>
    <mergeCell ref="E41:F41"/>
    <mergeCell ref="B28:D28"/>
    <mergeCell ref="B27:D27"/>
    <mergeCell ref="B33:D33"/>
    <mergeCell ref="E33:F33"/>
    <mergeCell ref="E31:F31"/>
    <mergeCell ref="E30:F30"/>
    <mergeCell ref="E29:F29"/>
    <mergeCell ref="B55:D55"/>
    <mergeCell ref="E55:F55"/>
    <mergeCell ref="E48:F48"/>
    <mergeCell ref="B53:D53"/>
    <mergeCell ref="E53:F53"/>
    <mergeCell ref="E47:F47"/>
    <mergeCell ref="E45:F45"/>
    <mergeCell ref="E44:F44"/>
    <mergeCell ref="B39:D39"/>
    <mergeCell ref="E39:F39"/>
    <mergeCell ref="E62:F62"/>
    <mergeCell ref="E59:F59"/>
    <mergeCell ref="B43:D43"/>
    <mergeCell ref="E60:F60"/>
    <mergeCell ref="E61:F61"/>
    <mergeCell ref="B61:D61"/>
    <mergeCell ref="E56:F56"/>
    <mergeCell ref="E54:F54"/>
    <mergeCell ref="E52:F52"/>
    <mergeCell ref="E57:F57"/>
    <mergeCell ref="B44:D44"/>
    <mergeCell ref="B62:D62"/>
    <mergeCell ref="B45:D45"/>
    <mergeCell ref="E58:F58"/>
    <mergeCell ref="E51:F51"/>
    <mergeCell ref="E49:F49"/>
    <mergeCell ref="E50:F50"/>
    <mergeCell ref="E46:F46"/>
    <mergeCell ref="E43:F43"/>
  </mergeCells>
  <phoneticPr fontId="14" type="noConversion"/>
  <printOptions horizontalCentered="1" verticalCentered="1"/>
  <pageMargins left="0.25" right="0.15812499999999999" top="0.75" bottom="0.75" header="0.3" footer="0.3"/>
  <pageSetup scale="66" orientation="portrait" r:id="rId1"/>
  <headerFooter>
    <oddHeader>&amp;L&amp;G</oddHeader>
    <oddFooter>&amp;C5&amp;LFrade Crude Assay Report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8ADE-0AAA-47A6-A280-A0B39E25EC2B}">
  <dimension ref="A1:Q41"/>
  <sheetViews>
    <sheetView tabSelected="1" view="pageLayout" topLeftCell="A7" zoomScaleNormal="100" workbookViewId="0"/>
  </sheetViews>
  <sheetFormatPr defaultColWidth="4.5703125" defaultRowHeight="15" x14ac:dyDescent="0.25"/>
  <cols>
    <col min="1" max="1" width="5.140625" customWidth="1"/>
    <col min="2" max="17" width="5.7109375" customWidth="1"/>
    <col min="18" max="18" width="5.140625" customWidth="1"/>
  </cols>
  <sheetData>
    <row r="1" spans="1:17" x14ac:dyDescent="0.25">
      <c r="A1" t="s">
        <v>0</v>
      </c>
    </row>
    <row r="7" spans="1:17" ht="18.75" x14ac:dyDescent="0.25">
      <c r="C7" s="121" t="s">
        <v>483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7"/>
    </row>
    <row r="8" spans="1:17" ht="19.5" thickBot="1" x14ac:dyDescent="0.3"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7"/>
    </row>
    <row r="9" spans="1:17" ht="7.35" customHeight="1" thickBot="1" x14ac:dyDescent="0.3">
      <c r="B9" s="231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3"/>
    </row>
    <row r="10" spans="1:17" ht="15.75" x14ac:dyDescent="0.25">
      <c r="B10" s="234" t="s">
        <v>34</v>
      </c>
      <c r="C10" s="235"/>
      <c r="D10" s="235"/>
      <c r="E10" s="236"/>
      <c r="F10" s="235" t="str">
        <f>'Title Page'!K16</f>
        <v>Frade Crude</v>
      </c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6"/>
    </row>
    <row r="11" spans="1:17" ht="15.75" x14ac:dyDescent="0.25">
      <c r="B11" s="237" t="s">
        <v>36</v>
      </c>
      <c r="C11" s="238"/>
      <c r="D11" s="238"/>
      <c r="E11" s="239"/>
      <c r="F11" s="238" t="str">
        <f>'Title Page'!K11</f>
        <v>120-22-12664</v>
      </c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9"/>
    </row>
    <row r="12" spans="1:17" ht="15.75" x14ac:dyDescent="0.25">
      <c r="B12" s="237" t="s">
        <v>37</v>
      </c>
      <c r="C12" s="238"/>
      <c r="D12" s="238"/>
      <c r="E12" s="239"/>
      <c r="F12" s="238" t="str">
        <f>'Title Page'!K9</f>
        <v>PetroRio</v>
      </c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9"/>
    </row>
    <row r="13" spans="1:17" ht="16.5" thickBot="1" x14ac:dyDescent="0.3">
      <c r="B13" s="252" t="s">
        <v>38</v>
      </c>
      <c r="C13" s="253"/>
      <c r="D13" s="253"/>
      <c r="E13" s="254"/>
      <c r="F13" s="255" t="str">
        <f>'Title Page'!K12</f>
        <v>September 16, 2022</v>
      </c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4"/>
    </row>
    <row r="14" spans="1:17" ht="15" customHeight="1" x14ac:dyDescent="0.25">
      <c r="B14" s="131" t="s">
        <v>26</v>
      </c>
      <c r="C14" s="132"/>
      <c r="D14" s="132"/>
      <c r="E14" s="132"/>
      <c r="F14" s="257" t="s">
        <v>484</v>
      </c>
      <c r="G14" s="133"/>
      <c r="H14" s="257" t="s">
        <v>485</v>
      </c>
      <c r="I14" s="133"/>
      <c r="J14" s="257" t="s">
        <v>486</v>
      </c>
      <c r="K14" s="133"/>
      <c r="L14" s="257" t="s">
        <v>487</v>
      </c>
      <c r="M14" s="133"/>
      <c r="N14" s="257" t="s">
        <v>488</v>
      </c>
      <c r="O14" s="133"/>
      <c r="P14" s="240" t="s">
        <v>489</v>
      </c>
      <c r="Q14" s="133"/>
    </row>
    <row r="15" spans="1:17" ht="15" customHeight="1" x14ac:dyDescent="0.25">
      <c r="B15" s="256"/>
      <c r="C15" s="241"/>
      <c r="D15" s="241"/>
      <c r="E15" s="241"/>
      <c r="F15" s="256"/>
      <c r="G15" s="242"/>
      <c r="H15" s="256"/>
      <c r="I15" s="242"/>
      <c r="J15" s="256"/>
      <c r="K15" s="242"/>
      <c r="L15" s="256"/>
      <c r="M15" s="242"/>
      <c r="N15" s="256"/>
      <c r="O15" s="242"/>
      <c r="P15" s="241"/>
      <c r="Q15" s="242"/>
    </row>
    <row r="16" spans="1:17" ht="15" customHeight="1" x14ac:dyDescent="0.25">
      <c r="B16" s="256"/>
      <c r="C16" s="241"/>
      <c r="D16" s="241"/>
      <c r="E16" s="241"/>
      <c r="F16" s="256"/>
      <c r="G16" s="242"/>
      <c r="H16" s="256"/>
      <c r="I16" s="242"/>
      <c r="J16" s="256"/>
      <c r="K16" s="242"/>
      <c r="L16" s="256"/>
      <c r="M16" s="242"/>
      <c r="N16" s="256"/>
      <c r="O16" s="242"/>
      <c r="P16" s="241"/>
      <c r="Q16" s="242"/>
    </row>
    <row r="17" spans="2:17" ht="15" customHeight="1" x14ac:dyDescent="0.25">
      <c r="B17" s="256"/>
      <c r="C17" s="241"/>
      <c r="D17" s="241"/>
      <c r="E17" s="241"/>
      <c r="F17" s="256"/>
      <c r="G17" s="242"/>
      <c r="H17" s="256"/>
      <c r="I17" s="242"/>
      <c r="J17" s="256"/>
      <c r="K17" s="242"/>
      <c r="L17" s="256"/>
      <c r="M17" s="242"/>
      <c r="N17" s="256"/>
      <c r="O17" s="242"/>
      <c r="P17" s="241"/>
      <c r="Q17" s="242"/>
    </row>
    <row r="18" spans="2:17" ht="15" customHeight="1" thickBot="1" x14ac:dyDescent="0.3">
      <c r="B18" s="134"/>
      <c r="C18" s="135"/>
      <c r="D18" s="135"/>
      <c r="E18" s="135"/>
      <c r="F18" s="134"/>
      <c r="G18" s="136"/>
      <c r="H18" s="134"/>
      <c r="I18" s="136"/>
      <c r="J18" s="134"/>
      <c r="K18" s="136"/>
      <c r="L18" s="134"/>
      <c r="M18" s="136"/>
      <c r="N18" s="134"/>
      <c r="O18" s="136"/>
      <c r="P18" s="135"/>
      <c r="Q18" s="136"/>
    </row>
    <row r="19" spans="2:17" ht="15.75" x14ac:dyDescent="0.25">
      <c r="B19" s="243" t="s">
        <v>465</v>
      </c>
      <c r="C19" s="244"/>
      <c r="D19" s="244"/>
      <c r="E19" s="245"/>
      <c r="F19" s="246" t="s">
        <v>30</v>
      </c>
      <c r="G19" s="247"/>
      <c r="H19" s="246" t="s">
        <v>30</v>
      </c>
      <c r="I19" s="247"/>
      <c r="J19" s="246" t="s">
        <v>30</v>
      </c>
      <c r="K19" s="247"/>
      <c r="L19" s="248" t="s">
        <v>30</v>
      </c>
      <c r="M19" s="249"/>
      <c r="N19" s="248" t="s">
        <v>30</v>
      </c>
      <c r="O19" s="249"/>
      <c r="P19" s="250" t="s">
        <v>30</v>
      </c>
      <c r="Q19" s="251"/>
    </row>
    <row r="20" spans="2:17" ht="15.75" x14ac:dyDescent="0.25">
      <c r="B20" s="206" t="s">
        <v>466</v>
      </c>
      <c r="C20" s="207"/>
      <c r="D20" s="207"/>
      <c r="E20" s="208"/>
      <c r="F20" s="230">
        <v>235.9</v>
      </c>
      <c r="G20" s="230"/>
      <c r="H20" s="228">
        <v>323.39999999999998</v>
      </c>
      <c r="I20" s="229"/>
      <c r="J20" s="228">
        <v>413</v>
      </c>
      <c r="K20" s="229"/>
      <c r="L20" s="228">
        <v>501.1</v>
      </c>
      <c r="M20" s="229"/>
      <c r="N20" s="209">
        <v>590.20000000000005</v>
      </c>
      <c r="O20" s="210"/>
      <c r="P20" s="228">
        <v>644</v>
      </c>
      <c r="Q20" s="229"/>
    </row>
    <row r="21" spans="2:17" ht="15.75" x14ac:dyDescent="0.25">
      <c r="B21" s="206" t="s">
        <v>467</v>
      </c>
      <c r="C21" s="207"/>
      <c r="D21" s="207"/>
      <c r="E21" s="208"/>
      <c r="F21" s="230">
        <v>244.8</v>
      </c>
      <c r="G21" s="230"/>
      <c r="H21" s="228">
        <v>331.6</v>
      </c>
      <c r="I21" s="229"/>
      <c r="J21" s="228">
        <v>424.7</v>
      </c>
      <c r="K21" s="229"/>
      <c r="L21" s="228">
        <v>511.4</v>
      </c>
      <c r="M21" s="229"/>
      <c r="N21" s="209">
        <v>600.6</v>
      </c>
      <c r="O21" s="210"/>
      <c r="P21" s="228">
        <v>675.3</v>
      </c>
      <c r="Q21" s="229"/>
    </row>
    <row r="22" spans="2:17" ht="15.75" x14ac:dyDescent="0.25">
      <c r="B22" s="206" t="s">
        <v>468</v>
      </c>
      <c r="C22" s="207"/>
      <c r="D22" s="207"/>
      <c r="E22" s="208"/>
      <c r="F22" s="230">
        <v>247.3</v>
      </c>
      <c r="G22" s="230"/>
      <c r="H22" s="228">
        <v>333</v>
      </c>
      <c r="I22" s="229"/>
      <c r="J22" s="228">
        <v>425.9</v>
      </c>
      <c r="K22" s="229"/>
      <c r="L22" s="228">
        <v>511.5</v>
      </c>
      <c r="M22" s="229"/>
      <c r="N22" s="209">
        <v>604</v>
      </c>
      <c r="O22" s="210"/>
      <c r="P22" s="228">
        <v>676.8</v>
      </c>
      <c r="Q22" s="229"/>
    </row>
    <row r="23" spans="2:17" ht="15.75" x14ac:dyDescent="0.25">
      <c r="B23" s="206" t="s">
        <v>469</v>
      </c>
      <c r="C23" s="207"/>
      <c r="D23" s="207"/>
      <c r="E23" s="208"/>
      <c r="F23" s="230">
        <v>250.8</v>
      </c>
      <c r="G23" s="230"/>
      <c r="H23" s="228">
        <v>336</v>
      </c>
      <c r="I23" s="229"/>
      <c r="J23" s="228">
        <v>427.8</v>
      </c>
      <c r="K23" s="229"/>
      <c r="L23" s="228">
        <v>514.20000000000005</v>
      </c>
      <c r="M23" s="229"/>
      <c r="N23" s="209">
        <v>604.5</v>
      </c>
      <c r="O23" s="210"/>
      <c r="P23" s="228">
        <v>678</v>
      </c>
      <c r="Q23" s="229"/>
    </row>
    <row r="24" spans="2:17" ht="15.75" x14ac:dyDescent="0.25">
      <c r="B24" s="206" t="s">
        <v>470</v>
      </c>
      <c r="C24" s="207"/>
      <c r="D24" s="207"/>
      <c r="E24" s="208"/>
      <c r="F24" s="230">
        <v>254.1</v>
      </c>
      <c r="G24" s="230"/>
      <c r="H24" s="228">
        <v>338.8</v>
      </c>
      <c r="I24" s="229"/>
      <c r="J24" s="228">
        <v>430.4</v>
      </c>
      <c r="K24" s="229"/>
      <c r="L24" s="228">
        <v>516.5</v>
      </c>
      <c r="M24" s="229"/>
      <c r="N24" s="209">
        <v>605.6</v>
      </c>
      <c r="O24" s="210"/>
      <c r="P24" s="228">
        <v>679.5</v>
      </c>
      <c r="Q24" s="229"/>
    </row>
    <row r="25" spans="2:17" ht="15.75" x14ac:dyDescent="0.25">
      <c r="B25" s="206" t="s">
        <v>471</v>
      </c>
      <c r="C25" s="207"/>
      <c r="D25" s="207"/>
      <c r="E25" s="208"/>
      <c r="F25" s="228">
        <v>257.5</v>
      </c>
      <c r="G25" s="229"/>
      <c r="H25" s="228">
        <v>341.9</v>
      </c>
      <c r="I25" s="229"/>
      <c r="J25" s="228">
        <v>433.2</v>
      </c>
      <c r="K25" s="229"/>
      <c r="L25" s="228">
        <v>519.1</v>
      </c>
      <c r="M25" s="229"/>
      <c r="N25" s="209">
        <v>607.20000000000005</v>
      </c>
      <c r="O25" s="210"/>
      <c r="P25" s="228">
        <v>679.6</v>
      </c>
      <c r="Q25" s="229"/>
    </row>
    <row r="26" spans="2:17" ht="15.75" x14ac:dyDescent="0.25">
      <c r="B26" s="206" t="s">
        <v>472</v>
      </c>
      <c r="C26" s="207"/>
      <c r="D26" s="207"/>
      <c r="E26" s="208"/>
      <c r="F26" s="228">
        <v>261.5</v>
      </c>
      <c r="G26" s="229"/>
      <c r="H26" s="228">
        <v>345.3</v>
      </c>
      <c r="I26" s="229"/>
      <c r="J26" s="228">
        <v>436.2</v>
      </c>
      <c r="K26" s="229"/>
      <c r="L26" s="228">
        <v>522</v>
      </c>
      <c r="M26" s="229"/>
      <c r="N26" s="209">
        <v>609.9</v>
      </c>
      <c r="O26" s="210"/>
      <c r="P26" s="228">
        <v>680.4</v>
      </c>
      <c r="Q26" s="229"/>
    </row>
    <row r="27" spans="2:17" ht="15.75" x14ac:dyDescent="0.25">
      <c r="B27" s="206" t="s">
        <v>473</v>
      </c>
      <c r="C27" s="207"/>
      <c r="D27" s="207"/>
      <c r="E27" s="208"/>
      <c r="F27" s="228">
        <v>265.39999999999998</v>
      </c>
      <c r="G27" s="229"/>
      <c r="H27" s="228">
        <v>349.2</v>
      </c>
      <c r="I27" s="229"/>
      <c r="J27" s="228">
        <v>439.8</v>
      </c>
      <c r="K27" s="229"/>
      <c r="L27" s="228">
        <v>525.79999999999995</v>
      </c>
      <c r="M27" s="229"/>
      <c r="N27" s="209">
        <v>612.5</v>
      </c>
      <c r="O27" s="210"/>
      <c r="P27" s="228">
        <v>683.2</v>
      </c>
      <c r="Q27" s="229"/>
    </row>
    <row r="28" spans="2:17" ht="15.75" x14ac:dyDescent="0.25">
      <c r="B28" s="206" t="s">
        <v>474</v>
      </c>
      <c r="C28" s="207"/>
      <c r="D28" s="207"/>
      <c r="E28" s="208"/>
      <c r="F28" s="228">
        <v>270.3</v>
      </c>
      <c r="G28" s="229"/>
      <c r="H28" s="228">
        <v>354.1</v>
      </c>
      <c r="I28" s="229"/>
      <c r="J28" s="228">
        <v>444</v>
      </c>
      <c r="K28" s="229"/>
      <c r="L28" s="228">
        <v>530.29999999999995</v>
      </c>
      <c r="M28" s="229"/>
      <c r="N28" s="209">
        <v>616.5</v>
      </c>
      <c r="O28" s="210"/>
      <c r="P28" s="228">
        <v>685</v>
      </c>
      <c r="Q28" s="229"/>
    </row>
    <row r="29" spans="2:17" ht="15.75" x14ac:dyDescent="0.25">
      <c r="B29" s="206" t="s">
        <v>475</v>
      </c>
      <c r="C29" s="207"/>
      <c r="D29" s="207"/>
      <c r="E29" s="208"/>
      <c r="F29" s="228">
        <v>276.3</v>
      </c>
      <c r="G29" s="229"/>
      <c r="H29" s="228">
        <v>360.5</v>
      </c>
      <c r="I29" s="229"/>
      <c r="J29" s="228">
        <v>449.3</v>
      </c>
      <c r="K29" s="229"/>
      <c r="L29" s="228">
        <v>536.4</v>
      </c>
      <c r="M29" s="229"/>
      <c r="N29" s="209">
        <v>621.4</v>
      </c>
      <c r="O29" s="210"/>
      <c r="P29" s="228">
        <v>689.4</v>
      </c>
      <c r="Q29" s="229"/>
    </row>
    <row r="30" spans="2:17" ht="15.75" x14ac:dyDescent="0.25">
      <c r="B30" s="206" t="s">
        <v>476</v>
      </c>
      <c r="C30" s="207"/>
      <c r="D30" s="207"/>
      <c r="E30" s="208"/>
      <c r="F30" s="228">
        <v>285</v>
      </c>
      <c r="G30" s="229"/>
      <c r="H30" s="228">
        <v>369.7</v>
      </c>
      <c r="I30" s="229"/>
      <c r="J30" s="228">
        <v>456.8</v>
      </c>
      <c r="K30" s="229"/>
      <c r="L30" s="228">
        <v>545.9</v>
      </c>
      <c r="M30" s="229"/>
      <c r="N30" s="209">
        <v>628.5</v>
      </c>
      <c r="O30" s="210"/>
      <c r="P30" s="228">
        <v>691.2</v>
      </c>
      <c r="Q30" s="229"/>
    </row>
    <row r="31" spans="2:17" ht="15.75" x14ac:dyDescent="0.25">
      <c r="B31" s="206" t="s">
        <v>477</v>
      </c>
      <c r="C31" s="207"/>
      <c r="D31" s="207"/>
      <c r="E31" s="208"/>
      <c r="F31" s="228">
        <v>292.3</v>
      </c>
      <c r="G31" s="229"/>
      <c r="H31" s="228">
        <v>377.8</v>
      </c>
      <c r="I31" s="229"/>
      <c r="J31" s="228">
        <v>463.2</v>
      </c>
      <c r="K31" s="229"/>
      <c r="L31" s="228">
        <v>555.9</v>
      </c>
      <c r="M31" s="229"/>
      <c r="N31" s="209">
        <v>635.20000000000005</v>
      </c>
      <c r="O31" s="210"/>
      <c r="P31" s="228">
        <v>695.3</v>
      </c>
      <c r="Q31" s="229"/>
    </row>
    <row r="32" spans="2:17" ht="16.5" thickBot="1" x14ac:dyDescent="0.3">
      <c r="B32" s="200" t="s">
        <v>97</v>
      </c>
      <c r="C32" s="201"/>
      <c r="D32" s="201"/>
      <c r="E32" s="202"/>
      <c r="F32" s="224">
        <v>315.3</v>
      </c>
      <c r="G32" s="225"/>
      <c r="H32" s="224">
        <v>390.5</v>
      </c>
      <c r="I32" s="225"/>
      <c r="J32" s="224">
        <v>470.4</v>
      </c>
      <c r="K32" s="225"/>
      <c r="L32" s="224">
        <v>557.29999999999995</v>
      </c>
      <c r="M32" s="225"/>
      <c r="N32" s="226">
        <v>640.6</v>
      </c>
      <c r="O32" s="227"/>
      <c r="P32" s="216">
        <v>698.5</v>
      </c>
      <c r="Q32" s="217"/>
    </row>
    <row r="33" spans="2:17" ht="16.5" thickBot="1" x14ac:dyDescent="0.3">
      <c r="B33" s="218"/>
      <c r="C33" s="219"/>
      <c r="D33" s="219"/>
      <c r="E33" s="220"/>
      <c r="F33" s="221" t="s">
        <v>478</v>
      </c>
      <c r="G33" s="222"/>
      <c r="H33" s="223" t="s">
        <v>478</v>
      </c>
      <c r="I33" s="223"/>
      <c r="J33" s="221" t="s">
        <v>478</v>
      </c>
      <c r="K33" s="222"/>
      <c r="L33" s="221" t="s">
        <v>478</v>
      </c>
      <c r="M33" s="222"/>
      <c r="N33" s="221" t="s">
        <v>478</v>
      </c>
      <c r="O33" s="222"/>
      <c r="P33" s="223" t="s">
        <v>478</v>
      </c>
      <c r="Q33" s="222"/>
    </row>
    <row r="34" spans="2:17" ht="15.75" x14ac:dyDescent="0.25">
      <c r="B34" s="212" t="s">
        <v>479</v>
      </c>
      <c r="C34" s="213"/>
      <c r="D34" s="213"/>
      <c r="E34" s="214"/>
      <c r="F34" s="215">
        <v>97.9</v>
      </c>
      <c r="G34" s="205"/>
      <c r="H34" s="204">
        <v>97.8</v>
      </c>
      <c r="I34" s="204"/>
      <c r="J34" s="215">
        <v>98.5</v>
      </c>
      <c r="K34" s="205"/>
      <c r="L34" s="215">
        <v>96</v>
      </c>
      <c r="M34" s="205"/>
      <c r="N34" s="215">
        <v>98.2</v>
      </c>
      <c r="O34" s="205"/>
      <c r="P34" s="204">
        <v>98.4</v>
      </c>
      <c r="Q34" s="205"/>
    </row>
    <row r="35" spans="2:17" ht="15.75" x14ac:dyDescent="0.25">
      <c r="B35" s="206" t="s">
        <v>480</v>
      </c>
      <c r="C35" s="207"/>
      <c r="D35" s="207"/>
      <c r="E35" s="208"/>
      <c r="F35" s="209">
        <v>1</v>
      </c>
      <c r="G35" s="210"/>
      <c r="H35" s="211">
        <v>1.1000000000000001</v>
      </c>
      <c r="I35" s="211"/>
      <c r="J35" s="209">
        <v>1.2</v>
      </c>
      <c r="K35" s="210"/>
      <c r="L35" s="209">
        <v>1.3</v>
      </c>
      <c r="M35" s="210"/>
      <c r="N35" s="209">
        <v>1.4</v>
      </c>
      <c r="O35" s="210"/>
      <c r="P35" s="211">
        <v>1.3</v>
      </c>
      <c r="Q35" s="210"/>
    </row>
    <row r="36" spans="2:17" ht="16.5" thickBot="1" x14ac:dyDescent="0.3">
      <c r="B36" s="200" t="s">
        <v>481</v>
      </c>
      <c r="C36" s="201"/>
      <c r="D36" s="201"/>
      <c r="E36" s="202"/>
      <c r="F36" s="198">
        <v>1.1000000000000001</v>
      </c>
      <c r="G36" s="199"/>
      <c r="H36" s="203">
        <v>1.1000000000000001</v>
      </c>
      <c r="I36" s="203"/>
      <c r="J36" s="198">
        <v>0.3</v>
      </c>
      <c r="K36" s="199"/>
      <c r="L36" s="198">
        <v>2.7</v>
      </c>
      <c r="M36" s="199"/>
      <c r="N36" s="198">
        <v>0.4</v>
      </c>
      <c r="O36" s="199"/>
      <c r="P36" s="198">
        <v>0.3</v>
      </c>
      <c r="Q36" s="199"/>
    </row>
    <row r="37" spans="2:17" x14ac:dyDescent="0.25">
      <c r="B37" s="110"/>
      <c r="C37" s="110"/>
      <c r="P37" t="s">
        <v>482</v>
      </c>
    </row>
    <row r="38" spans="2:17" x14ac:dyDescent="0.25">
      <c r="C38" s="110"/>
    </row>
    <row r="39" spans="2:17" x14ac:dyDescent="0.25">
      <c r="C39" s="110"/>
    </row>
    <row r="40" spans="2:17" x14ac:dyDescent="0.25">
      <c r="B40" s="110"/>
      <c r="C40" s="110"/>
    </row>
    <row r="41" spans="2:17" x14ac:dyDescent="0.25">
      <c r="C41" s="110"/>
    </row>
  </sheetData>
  <sheetProtection algorithmName="SHA-512" hashValue="B96UvgH+VmqHD6bUJrPmLOM4dxHlArM7p23m5tZC5IgeA2YtPDpLRsQBOA9Ks1UkdpecMVl4497udoUtUsyssQ==" saltValue="yIBhP6ZuhSmjXYhpkMfl8w==" spinCount="100000" sheet="1" objects="1" scenarios="1"/>
  <mergeCells count="143">
    <mergeCell ref="C7:P7"/>
    <mergeCell ref="B9:Q9"/>
    <mergeCell ref="B10:E10"/>
    <mergeCell ref="F10:Q10"/>
    <mergeCell ref="B11:E11"/>
    <mergeCell ref="F11:Q11"/>
    <mergeCell ref="P14:Q18"/>
    <mergeCell ref="B19:E19"/>
    <mergeCell ref="F19:G19"/>
    <mergeCell ref="H19:I19"/>
    <mergeCell ref="J19:K19"/>
    <mergeCell ref="L19:M19"/>
    <mergeCell ref="N19:O19"/>
    <mergeCell ref="P19:Q19"/>
    <mergeCell ref="B12:E12"/>
    <mergeCell ref="F12:Q12"/>
    <mergeCell ref="B13:E13"/>
    <mergeCell ref="F13:Q13"/>
    <mergeCell ref="B14:E18"/>
    <mergeCell ref="F14:G18"/>
    <mergeCell ref="H14:I18"/>
    <mergeCell ref="J14:K18"/>
    <mergeCell ref="L14:M18"/>
    <mergeCell ref="N14:O18"/>
    <mergeCell ref="P20:Q20"/>
    <mergeCell ref="B21:E21"/>
    <mergeCell ref="F21:G21"/>
    <mergeCell ref="H21:I21"/>
    <mergeCell ref="J21:K21"/>
    <mergeCell ref="L21:M21"/>
    <mergeCell ref="N21:O21"/>
    <mergeCell ref="P21:Q21"/>
    <mergeCell ref="B20:E20"/>
    <mergeCell ref="F20:G20"/>
    <mergeCell ref="H20:I20"/>
    <mergeCell ref="J20:K20"/>
    <mergeCell ref="L20:M20"/>
    <mergeCell ref="N20:O20"/>
    <mergeCell ref="P22:Q22"/>
    <mergeCell ref="B23:E23"/>
    <mergeCell ref="F23:G23"/>
    <mergeCell ref="H23:I23"/>
    <mergeCell ref="J23:K23"/>
    <mergeCell ref="L23:M23"/>
    <mergeCell ref="N23:O23"/>
    <mergeCell ref="P23:Q23"/>
    <mergeCell ref="B22:E22"/>
    <mergeCell ref="F22:G22"/>
    <mergeCell ref="H22:I22"/>
    <mergeCell ref="J22:K22"/>
    <mergeCell ref="L22:M22"/>
    <mergeCell ref="N22:O22"/>
    <mergeCell ref="P24:Q24"/>
    <mergeCell ref="B25:E25"/>
    <mergeCell ref="F25:G25"/>
    <mergeCell ref="H25:I25"/>
    <mergeCell ref="J25:K25"/>
    <mergeCell ref="L25:M25"/>
    <mergeCell ref="N25:O25"/>
    <mergeCell ref="P25:Q25"/>
    <mergeCell ref="B24:E24"/>
    <mergeCell ref="F24:G24"/>
    <mergeCell ref="H24:I24"/>
    <mergeCell ref="J24:K24"/>
    <mergeCell ref="L24:M24"/>
    <mergeCell ref="N24:O24"/>
    <mergeCell ref="P26:Q26"/>
    <mergeCell ref="B27:E27"/>
    <mergeCell ref="F27:G27"/>
    <mergeCell ref="H27:I27"/>
    <mergeCell ref="J27:K27"/>
    <mergeCell ref="L27:M27"/>
    <mergeCell ref="N27:O27"/>
    <mergeCell ref="P27:Q27"/>
    <mergeCell ref="B26:E26"/>
    <mergeCell ref="F26:G26"/>
    <mergeCell ref="H26:I26"/>
    <mergeCell ref="J26:K26"/>
    <mergeCell ref="L26:M26"/>
    <mergeCell ref="N26:O26"/>
    <mergeCell ref="P28:Q28"/>
    <mergeCell ref="B29:E29"/>
    <mergeCell ref="F29:G29"/>
    <mergeCell ref="H29:I29"/>
    <mergeCell ref="J29:K29"/>
    <mergeCell ref="L29:M29"/>
    <mergeCell ref="N29:O29"/>
    <mergeCell ref="P29:Q29"/>
    <mergeCell ref="B28:E28"/>
    <mergeCell ref="F28:G28"/>
    <mergeCell ref="H28:I28"/>
    <mergeCell ref="J28:K28"/>
    <mergeCell ref="L28:M28"/>
    <mergeCell ref="N28:O28"/>
    <mergeCell ref="P30:Q30"/>
    <mergeCell ref="B31:E31"/>
    <mergeCell ref="F31:G31"/>
    <mergeCell ref="H31:I31"/>
    <mergeCell ref="J31:K31"/>
    <mergeCell ref="L31:M31"/>
    <mergeCell ref="N31:O31"/>
    <mergeCell ref="P31:Q31"/>
    <mergeCell ref="B30:E30"/>
    <mergeCell ref="F30:G30"/>
    <mergeCell ref="H30:I30"/>
    <mergeCell ref="J30:K30"/>
    <mergeCell ref="L30:M30"/>
    <mergeCell ref="N30:O30"/>
    <mergeCell ref="P32:Q32"/>
    <mergeCell ref="B33:E33"/>
    <mergeCell ref="F33:G33"/>
    <mergeCell ref="H33:I33"/>
    <mergeCell ref="J33:K33"/>
    <mergeCell ref="L33:M33"/>
    <mergeCell ref="N33:O33"/>
    <mergeCell ref="P33:Q33"/>
    <mergeCell ref="B32:E32"/>
    <mergeCell ref="F32:G32"/>
    <mergeCell ref="H32:I32"/>
    <mergeCell ref="J32:K32"/>
    <mergeCell ref="L32:M32"/>
    <mergeCell ref="N32:O32"/>
    <mergeCell ref="P36:Q36"/>
    <mergeCell ref="B36:E36"/>
    <mergeCell ref="F36:G36"/>
    <mergeCell ref="H36:I36"/>
    <mergeCell ref="J36:K36"/>
    <mergeCell ref="L36:M36"/>
    <mergeCell ref="N36:O36"/>
    <mergeCell ref="P34:Q34"/>
    <mergeCell ref="B35:E35"/>
    <mergeCell ref="F35:G35"/>
    <mergeCell ref="H35:I35"/>
    <mergeCell ref="J35:K35"/>
    <mergeCell ref="L35:M35"/>
    <mergeCell ref="N35:O35"/>
    <mergeCell ref="P35:Q35"/>
    <mergeCell ref="B34:E34"/>
    <mergeCell ref="F34:G34"/>
    <mergeCell ref="H34:I34"/>
    <mergeCell ref="J34:K34"/>
    <mergeCell ref="L34:M34"/>
    <mergeCell ref="N34:O34"/>
  </mergeCells>
  <pageMargins left="0.25" right="0.25" top="0.75" bottom="0.75" header="0.3" footer="0.3"/>
  <pageSetup orientation="portrait" r:id="rId1"/>
  <headerFooter>
    <oddHeader>&amp;L&amp;G</oddHeader>
    <oddFooter>&amp;C6&amp;LFrade Crude Assay Report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FCD49-999F-4900-9FA4-9AB618B4359C}">
  <dimension ref="A1:O118"/>
  <sheetViews>
    <sheetView tabSelected="1" view="pageLayout" topLeftCell="A7" zoomScaleNormal="100" workbookViewId="0"/>
  </sheetViews>
  <sheetFormatPr defaultColWidth="6.42578125" defaultRowHeight="15" x14ac:dyDescent="0.25"/>
  <cols>
    <col min="1" max="1" width="3.42578125" customWidth="1"/>
    <col min="2" max="9" width="6.85546875" customWidth="1"/>
    <col min="10" max="10" width="7.5703125" customWidth="1"/>
    <col min="11" max="13" width="6.85546875" customWidth="1"/>
    <col min="14" max="14" width="7.28515625" customWidth="1"/>
    <col min="15" max="16" width="6.85546875" customWidth="1"/>
  </cols>
  <sheetData>
    <row r="1" spans="1:15" x14ac:dyDescent="0.25">
      <c r="A1" t="s">
        <v>0</v>
      </c>
    </row>
    <row r="7" spans="1:15" ht="18.75" x14ac:dyDescent="0.25">
      <c r="B7" s="121" t="s">
        <v>92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</row>
    <row r="8" spans="1:15" ht="19.5" thickBot="1" x14ac:dyDescent="0.3">
      <c r="E8" s="19"/>
      <c r="F8" s="19"/>
      <c r="G8" s="19"/>
      <c r="H8" s="19"/>
      <c r="I8" s="19"/>
      <c r="J8" s="19"/>
      <c r="K8" s="19"/>
      <c r="L8" s="19"/>
    </row>
    <row r="9" spans="1:15" ht="15.75" x14ac:dyDescent="0.25">
      <c r="B9" s="234" t="s">
        <v>34</v>
      </c>
      <c r="C9" s="235"/>
      <c r="D9" s="235"/>
      <c r="E9" s="236"/>
      <c r="F9" s="270" t="str">
        <f>+'Title Page'!K16</f>
        <v>Frade Crude</v>
      </c>
      <c r="G9" s="271"/>
      <c r="H9" s="271"/>
      <c r="I9" s="271"/>
      <c r="J9" s="271"/>
      <c r="K9" s="271"/>
      <c r="L9" s="271"/>
      <c r="M9" s="271"/>
      <c r="N9" s="271"/>
      <c r="O9" s="272"/>
    </row>
    <row r="10" spans="1:15" ht="15.75" x14ac:dyDescent="0.25">
      <c r="B10" s="237" t="s">
        <v>36</v>
      </c>
      <c r="C10" s="238"/>
      <c r="D10" s="238"/>
      <c r="E10" s="239"/>
      <c r="F10" s="267" t="str">
        <f>+'Title Page'!K17</f>
        <v>120-22-12664</v>
      </c>
      <c r="G10" s="268"/>
      <c r="H10" s="268"/>
      <c r="I10" s="268"/>
      <c r="J10" s="268"/>
      <c r="K10" s="268"/>
      <c r="L10" s="268"/>
      <c r="M10" s="268"/>
      <c r="N10" s="268"/>
      <c r="O10" s="269"/>
    </row>
    <row r="11" spans="1:15" ht="15.75" x14ac:dyDescent="0.25">
      <c r="B11" s="237" t="s">
        <v>37</v>
      </c>
      <c r="C11" s="238"/>
      <c r="D11" s="238"/>
      <c r="E11" s="239"/>
      <c r="F11" s="267" t="str">
        <f>+'Title Page'!K9</f>
        <v>PetroRio</v>
      </c>
      <c r="G11" s="268"/>
      <c r="H11" s="268"/>
      <c r="I11" s="268"/>
      <c r="J11" s="268"/>
      <c r="K11" s="268"/>
      <c r="L11" s="268"/>
      <c r="M11" s="268"/>
      <c r="N11" s="268"/>
      <c r="O11" s="269"/>
    </row>
    <row r="12" spans="1:15" ht="15.75" x14ac:dyDescent="0.25">
      <c r="B12" s="237" t="s">
        <v>38</v>
      </c>
      <c r="C12" s="238"/>
      <c r="D12" s="238"/>
      <c r="E12" s="239"/>
      <c r="F12" s="273" t="str">
        <f>+'Title Page'!K12</f>
        <v>September 16, 2022</v>
      </c>
      <c r="G12" s="274"/>
      <c r="H12" s="274"/>
      <c r="I12" s="274"/>
      <c r="J12" s="274"/>
      <c r="K12" s="274"/>
      <c r="L12" s="274"/>
      <c r="M12" s="274"/>
      <c r="N12" s="274"/>
      <c r="O12" s="275"/>
    </row>
    <row r="13" spans="1:15" ht="16.5" thickBot="1" x14ac:dyDescent="0.3">
      <c r="B13" s="252" t="s">
        <v>26</v>
      </c>
      <c r="C13" s="253"/>
      <c r="D13" s="253"/>
      <c r="E13" s="254"/>
      <c r="F13" s="282" t="s">
        <v>91</v>
      </c>
      <c r="G13" s="255"/>
      <c r="H13" s="255"/>
      <c r="I13" s="255"/>
      <c r="J13" s="255"/>
      <c r="K13" s="255"/>
      <c r="L13" s="255"/>
      <c r="M13" s="255"/>
      <c r="N13" s="255"/>
      <c r="O13" s="283"/>
    </row>
    <row r="14" spans="1:15" ht="15.75" thickBot="1" x14ac:dyDescent="0.3"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15" ht="15.75" thickBot="1" x14ac:dyDescent="0.3">
      <c r="E15" s="48"/>
      <c r="F15" s="279" t="s">
        <v>93</v>
      </c>
      <c r="G15" s="280"/>
      <c r="H15" s="281"/>
      <c r="I15" s="279" t="s">
        <v>94</v>
      </c>
      <c r="J15" s="280"/>
      <c r="K15" s="281"/>
    </row>
    <row r="16" spans="1:15" x14ac:dyDescent="0.25">
      <c r="F16" s="276">
        <v>0.5</v>
      </c>
      <c r="G16" s="277"/>
      <c r="H16" s="278"/>
      <c r="I16" s="44"/>
      <c r="J16" s="46">
        <v>95.361099999999993</v>
      </c>
      <c r="K16" s="45"/>
    </row>
    <row r="17" spans="6:11" x14ac:dyDescent="0.25">
      <c r="F17" s="258">
        <v>1</v>
      </c>
      <c r="G17" s="259"/>
      <c r="H17" s="260"/>
      <c r="I17" s="40"/>
      <c r="J17" s="47">
        <v>156.2576</v>
      </c>
      <c r="K17" s="41"/>
    </row>
    <row r="18" spans="6:11" x14ac:dyDescent="0.25">
      <c r="F18" s="258">
        <v>2</v>
      </c>
      <c r="G18" s="259"/>
      <c r="H18" s="260"/>
      <c r="I18" s="40"/>
      <c r="J18" s="47">
        <v>212.73390000000001</v>
      </c>
      <c r="K18" s="41"/>
    </row>
    <row r="19" spans="6:11" x14ac:dyDescent="0.25">
      <c r="F19" s="258">
        <v>3</v>
      </c>
      <c r="G19" s="259"/>
      <c r="H19" s="260"/>
      <c r="I19" s="40"/>
      <c r="J19" s="47">
        <v>243.39670000000001</v>
      </c>
      <c r="K19" s="41"/>
    </row>
    <row r="20" spans="6:11" x14ac:dyDescent="0.25">
      <c r="F20" s="258">
        <v>4</v>
      </c>
      <c r="G20" s="259"/>
      <c r="H20" s="260"/>
      <c r="I20" s="40"/>
      <c r="J20" s="47">
        <v>275.01209999999998</v>
      </c>
      <c r="K20" s="41"/>
    </row>
    <row r="21" spans="6:11" x14ac:dyDescent="0.25">
      <c r="F21" s="258">
        <v>5</v>
      </c>
      <c r="G21" s="259"/>
      <c r="H21" s="260"/>
      <c r="I21" s="40"/>
      <c r="J21" s="47">
        <v>303.76249999999999</v>
      </c>
      <c r="K21" s="41"/>
    </row>
    <row r="22" spans="6:11" x14ac:dyDescent="0.25">
      <c r="F22" s="258">
        <v>6</v>
      </c>
      <c r="G22" s="259"/>
      <c r="H22" s="260"/>
      <c r="I22" s="40"/>
      <c r="J22" s="47">
        <v>327.09589999999997</v>
      </c>
      <c r="K22" s="41"/>
    </row>
    <row r="23" spans="6:11" x14ac:dyDescent="0.25">
      <c r="F23" s="258">
        <v>7</v>
      </c>
      <c r="G23" s="259"/>
      <c r="H23" s="260"/>
      <c r="I23" s="40"/>
      <c r="J23" s="47">
        <v>351.8623</v>
      </c>
      <c r="K23" s="41"/>
    </row>
    <row r="24" spans="6:11" x14ac:dyDescent="0.25">
      <c r="F24" s="258">
        <v>8</v>
      </c>
      <c r="G24" s="259"/>
      <c r="H24" s="260"/>
      <c r="I24" s="40"/>
      <c r="J24" s="47">
        <v>373.30700000000002</v>
      </c>
      <c r="K24" s="41"/>
    </row>
    <row r="25" spans="6:11" x14ac:dyDescent="0.25">
      <c r="F25" s="258">
        <v>9</v>
      </c>
      <c r="G25" s="259"/>
      <c r="H25" s="260"/>
      <c r="I25" s="40"/>
      <c r="J25" s="47">
        <v>392.81</v>
      </c>
      <c r="K25" s="41"/>
    </row>
    <row r="26" spans="6:11" x14ac:dyDescent="0.25">
      <c r="F26" s="258">
        <v>10</v>
      </c>
      <c r="G26" s="259"/>
      <c r="H26" s="260"/>
      <c r="I26" s="40"/>
      <c r="J26" s="47">
        <v>409.84089999999998</v>
      </c>
      <c r="K26" s="41"/>
    </row>
    <row r="27" spans="6:11" x14ac:dyDescent="0.25">
      <c r="F27" s="258">
        <v>11</v>
      </c>
      <c r="G27" s="259"/>
      <c r="H27" s="260"/>
      <c r="I27" s="40"/>
      <c r="J27" s="47">
        <v>426.5883</v>
      </c>
      <c r="K27" s="41"/>
    </row>
    <row r="28" spans="6:11" x14ac:dyDescent="0.25">
      <c r="F28" s="258">
        <v>12</v>
      </c>
      <c r="G28" s="259"/>
      <c r="H28" s="260"/>
      <c r="I28" s="40"/>
      <c r="J28" s="47">
        <v>439.84609999999998</v>
      </c>
      <c r="K28" s="41"/>
    </row>
    <row r="29" spans="6:11" x14ac:dyDescent="0.25">
      <c r="F29" s="258">
        <v>13</v>
      </c>
      <c r="G29" s="259"/>
      <c r="H29" s="260"/>
      <c r="I29" s="40"/>
      <c r="J29" s="47">
        <v>452.17739999999998</v>
      </c>
      <c r="K29" s="41"/>
    </row>
    <row r="30" spans="6:11" x14ac:dyDescent="0.25">
      <c r="F30" s="258">
        <v>14</v>
      </c>
      <c r="G30" s="259"/>
      <c r="H30" s="260"/>
      <c r="I30" s="40"/>
      <c r="J30" s="47">
        <v>467.43060000000003</v>
      </c>
      <c r="K30" s="41"/>
    </row>
    <row r="31" spans="6:11" x14ac:dyDescent="0.25">
      <c r="F31" s="258">
        <v>15</v>
      </c>
      <c r="G31" s="259"/>
      <c r="H31" s="260"/>
      <c r="I31" s="40"/>
      <c r="J31" s="47">
        <v>478.25290000000001</v>
      </c>
      <c r="K31" s="41"/>
    </row>
    <row r="32" spans="6:11" x14ac:dyDescent="0.25">
      <c r="F32" s="258">
        <v>16</v>
      </c>
      <c r="G32" s="259"/>
      <c r="H32" s="260"/>
      <c r="I32" s="40"/>
      <c r="J32" s="47">
        <v>489.50580000000002</v>
      </c>
      <c r="K32" s="41"/>
    </row>
    <row r="33" spans="6:11" x14ac:dyDescent="0.25">
      <c r="F33" s="258">
        <v>17</v>
      </c>
      <c r="G33" s="259"/>
      <c r="H33" s="260"/>
      <c r="I33" s="40"/>
      <c r="J33" s="47">
        <v>501.79020000000003</v>
      </c>
      <c r="K33" s="41"/>
    </row>
    <row r="34" spans="6:11" x14ac:dyDescent="0.25">
      <c r="F34" s="258">
        <v>18</v>
      </c>
      <c r="G34" s="259"/>
      <c r="H34" s="260"/>
      <c r="I34" s="40"/>
      <c r="J34" s="47">
        <v>511.18419999999998</v>
      </c>
      <c r="K34" s="41"/>
    </row>
    <row r="35" spans="6:11" x14ac:dyDescent="0.25">
      <c r="F35" s="258">
        <v>19</v>
      </c>
      <c r="G35" s="259"/>
      <c r="H35" s="260"/>
      <c r="I35" s="40"/>
      <c r="J35" s="47">
        <v>521.63480000000004</v>
      </c>
      <c r="K35" s="41"/>
    </row>
    <row r="36" spans="6:11" x14ac:dyDescent="0.25">
      <c r="F36" s="258">
        <v>20</v>
      </c>
      <c r="G36" s="259"/>
      <c r="H36" s="260"/>
      <c r="I36" s="40"/>
      <c r="J36" s="47">
        <v>533.93140000000005</v>
      </c>
      <c r="K36" s="41"/>
    </row>
    <row r="37" spans="6:11" x14ac:dyDescent="0.25">
      <c r="F37" s="258">
        <v>21</v>
      </c>
      <c r="G37" s="259"/>
      <c r="H37" s="260"/>
      <c r="I37" s="40"/>
      <c r="J37" s="47">
        <v>545.87260000000003</v>
      </c>
      <c r="K37" s="41"/>
    </row>
    <row r="38" spans="6:11" x14ac:dyDescent="0.25">
      <c r="F38" s="258">
        <v>22</v>
      </c>
      <c r="G38" s="259"/>
      <c r="H38" s="260"/>
      <c r="I38" s="40"/>
      <c r="J38" s="47">
        <v>558.23609999999996</v>
      </c>
      <c r="K38" s="41"/>
    </row>
    <row r="39" spans="6:11" x14ac:dyDescent="0.25">
      <c r="F39" s="258">
        <v>23</v>
      </c>
      <c r="G39" s="259"/>
      <c r="H39" s="260"/>
      <c r="I39" s="40"/>
      <c r="J39" s="47">
        <v>567.26390000000004</v>
      </c>
      <c r="K39" s="41"/>
    </row>
    <row r="40" spans="6:11" x14ac:dyDescent="0.25">
      <c r="F40" s="258">
        <v>24</v>
      </c>
      <c r="G40" s="259"/>
      <c r="H40" s="260"/>
      <c r="I40" s="40"/>
      <c r="J40" s="47">
        <v>577.49429999999995</v>
      </c>
      <c r="K40" s="41"/>
    </row>
    <row r="41" spans="6:11" x14ac:dyDescent="0.25">
      <c r="F41" s="258">
        <v>25</v>
      </c>
      <c r="G41" s="259"/>
      <c r="H41" s="260"/>
      <c r="I41" s="40"/>
      <c r="J41" s="47">
        <v>586.7835</v>
      </c>
      <c r="K41" s="41"/>
    </row>
    <row r="42" spans="6:11" x14ac:dyDescent="0.25">
      <c r="F42" s="258">
        <v>26</v>
      </c>
      <c r="G42" s="259"/>
      <c r="H42" s="260"/>
      <c r="I42" s="40"/>
      <c r="J42" s="47">
        <v>597.08240000000001</v>
      </c>
      <c r="K42" s="41"/>
    </row>
    <row r="43" spans="6:11" x14ac:dyDescent="0.25">
      <c r="F43" s="258">
        <v>27</v>
      </c>
      <c r="G43" s="259"/>
      <c r="H43" s="260"/>
      <c r="I43" s="40"/>
      <c r="J43" s="47">
        <v>605.52710000000002</v>
      </c>
      <c r="K43" s="41"/>
    </row>
    <row r="44" spans="6:11" x14ac:dyDescent="0.25">
      <c r="F44" s="258">
        <v>28</v>
      </c>
      <c r="G44" s="259"/>
      <c r="H44" s="260"/>
      <c r="I44" s="40"/>
      <c r="J44" s="47">
        <v>616.05190000000005</v>
      </c>
      <c r="K44" s="41"/>
    </row>
    <row r="45" spans="6:11" x14ac:dyDescent="0.25">
      <c r="F45" s="258">
        <v>29</v>
      </c>
      <c r="G45" s="259"/>
      <c r="H45" s="260"/>
      <c r="I45" s="40"/>
      <c r="J45" s="47">
        <v>626.72090000000003</v>
      </c>
      <c r="K45" s="41"/>
    </row>
    <row r="46" spans="6:11" x14ac:dyDescent="0.25">
      <c r="F46" s="258">
        <v>30</v>
      </c>
      <c r="G46" s="259"/>
      <c r="H46" s="260"/>
      <c r="I46" s="40"/>
      <c r="J46" s="47">
        <v>636.52480000000003</v>
      </c>
      <c r="K46" s="41"/>
    </row>
    <row r="47" spans="6:11" x14ac:dyDescent="0.25">
      <c r="F47" s="258">
        <v>31</v>
      </c>
      <c r="G47" s="259"/>
      <c r="H47" s="260"/>
      <c r="I47" s="40"/>
      <c r="J47" s="47">
        <v>647.33789999999999</v>
      </c>
      <c r="K47" s="41"/>
    </row>
    <row r="48" spans="6:11" x14ac:dyDescent="0.25">
      <c r="F48" s="258">
        <v>32</v>
      </c>
      <c r="G48" s="259"/>
      <c r="H48" s="260"/>
      <c r="I48" s="40"/>
      <c r="J48" s="47">
        <v>658.0829</v>
      </c>
      <c r="K48" s="41"/>
    </row>
    <row r="49" spans="6:11" x14ac:dyDescent="0.25">
      <c r="F49" s="258">
        <v>33</v>
      </c>
      <c r="G49" s="259"/>
      <c r="H49" s="260"/>
      <c r="I49" s="40"/>
      <c r="J49" s="47">
        <v>668.19129999999996</v>
      </c>
      <c r="K49" s="41"/>
    </row>
    <row r="50" spans="6:11" x14ac:dyDescent="0.25">
      <c r="F50" s="258">
        <v>34</v>
      </c>
      <c r="G50" s="259"/>
      <c r="H50" s="260"/>
      <c r="I50" s="40"/>
      <c r="J50" s="47">
        <v>678.15830000000005</v>
      </c>
      <c r="K50" s="41"/>
    </row>
    <row r="51" spans="6:11" x14ac:dyDescent="0.25">
      <c r="F51" s="258">
        <v>35</v>
      </c>
      <c r="G51" s="259"/>
      <c r="H51" s="260"/>
      <c r="I51" s="40"/>
      <c r="J51" s="47">
        <v>688.54949999999997</v>
      </c>
      <c r="K51" s="41"/>
    </row>
    <row r="52" spans="6:11" x14ac:dyDescent="0.25">
      <c r="F52" s="258">
        <v>36</v>
      </c>
      <c r="G52" s="259"/>
      <c r="H52" s="260"/>
      <c r="I52" s="40"/>
      <c r="J52" s="47">
        <v>698.68560000000002</v>
      </c>
      <c r="K52" s="41"/>
    </row>
    <row r="53" spans="6:11" x14ac:dyDescent="0.25">
      <c r="F53" s="258">
        <v>37</v>
      </c>
      <c r="G53" s="259"/>
      <c r="H53" s="260"/>
      <c r="I53" s="40"/>
      <c r="J53" s="47">
        <v>708.45169999999996</v>
      </c>
      <c r="K53" s="41"/>
    </row>
    <row r="54" spans="6:11" x14ac:dyDescent="0.25">
      <c r="F54" s="258">
        <v>38</v>
      </c>
      <c r="G54" s="259"/>
      <c r="H54" s="260"/>
      <c r="I54" s="40"/>
      <c r="J54" s="47">
        <v>718.4212</v>
      </c>
      <c r="K54" s="41"/>
    </row>
    <row r="55" spans="6:11" x14ac:dyDescent="0.25">
      <c r="F55" s="258">
        <v>39</v>
      </c>
      <c r="G55" s="259"/>
      <c r="H55" s="260"/>
      <c r="I55" s="40"/>
      <c r="J55" s="47">
        <v>728.18719999999996</v>
      </c>
      <c r="K55" s="41"/>
    </row>
    <row r="56" spans="6:11" x14ac:dyDescent="0.25">
      <c r="F56" s="258">
        <v>40</v>
      </c>
      <c r="G56" s="259"/>
      <c r="H56" s="260"/>
      <c r="I56" s="40"/>
      <c r="J56" s="47">
        <v>738.2011</v>
      </c>
      <c r="K56" s="41"/>
    </row>
    <row r="57" spans="6:11" x14ac:dyDescent="0.25">
      <c r="F57" s="258">
        <v>41</v>
      </c>
      <c r="G57" s="259"/>
      <c r="H57" s="260"/>
      <c r="I57" s="40"/>
      <c r="J57" s="47">
        <v>748.09910000000002</v>
      </c>
      <c r="K57" s="41"/>
    </row>
    <row r="58" spans="6:11" x14ac:dyDescent="0.25">
      <c r="F58" s="258">
        <v>42</v>
      </c>
      <c r="G58" s="259"/>
      <c r="H58" s="260"/>
      <c r="I58" s="40"/>
      <c r="J58" s="47">
        <v>757.99710000000005</v>
      </c>
      <c r="K58" s="41"/>
    </row>
    <row r="59" spans="6:11" x14ac:dyDescent="0.25">
      <c r="F59" s="258">
        <v>43</v>
      </c>
      <c r="G59" s="259"/>
      <c r="H59" s="260"/>
      <c r="I59" s="40"/>
      <c r="J59" s="47">
        <v>767.54899999999998</v>
      </c>
      <c r="K59" s="41"/>
    </row>
    <row r="60" spans="6:11" x14ac:dyDescent="0.25">
      <c r="F60" s="258">
        <v>44</v>
      </c>
      <c r="G60" s="259"/>
      <c r="H60" s="260"/>
      <c r="I60" s="40"/>
      <c r="J60" s="47">
        <v>776.92340000000002</v>
      </c>
      <c r="K60" s="41"/>
    </row>
    <row r="61" spans="6:11" x14ac:dyDescent="0.25">
      <c r="F61" s="258">
        <v>45</v>
      </c>
      <c r="G61" s="259"/>
      <c r="H61" s="260"/>
      <c r="I61" s="40"/>
      <c r="J61" s="47">
        <v>785.60029999999995</v>
      </c>
      <c r="K61" s="41"/>
    </row>
    <row r="62" spans="6:11" x14ac:dyDescent="0.25">
      <c r="F62" s="258">
        <v>46</v>
      </c>
      <c r="G62" s="259"/>
      <c r="H62" s="260"/>
      <c r="I62" s="40"/>
      <c r="J62" s="47">
        <v>793.7432</v>
      </c>
      <c r="K62" s="41"/>
    </row>
    <row r="63" spans="6:11" x14ac:dyDescent="0.25">
      <c r="F63" s="258">
        <v>47</v>
      </c>
      <c r="G63" s="259"/>
      <c r="H63" s="260"/>
      <c r="I63" s="40"/>
      <c r="J63" s="47">
        <v>801.15189999999996</v>
      </c>
      <c r="K63" s="41"/>
    </row>
    <row r="64" spans="6:11" x14ac:dyDescent="0.25">
      <c r="F64" s="258">
        <v>48</v>
      </c>
      <c r="G64" s="259"/>
      <c r="H64" s="260"/>
      <c r="I64" s="40"/>
      <c r="J64" s="47">
        <v>808.69330000000002</v>
      </c>
      <c r="K64" s="41"/>
    </row>
    <row r="65" spans="6:11" x14ac:dyDescent="0.25">
      <c r="F65" s="258">
        <v>49</v>
      </c>
      <c r="G65" s="259"/>
      <c r="H65" s="260"/>
      <c r="I65" s="40"/>
      <c r="J65" s="47">
        <v>816.36</v>
      </c>
      <c r="K65" s="41"/>
    </row>
    <row r="66" spans="6:11" x14ac:dyDescent="0.25">
      <c r="F66" s="258">
        <v>50</v>
      </c>
      <c r="G66" s="259"/>
      <c r="H66" s="260"/>
      <c r="I66" s="40"/>
      <c r="J66" s="47">
        <v>823.09339999999997</v>
      </c>
      <c r="K66" s="41"/>
    </row>
    <row r="67" spans="6:11" x14ac:dyDescent="0.25">
      <c r="F67" s="258">
        <v>51</v>
      </c>
      <c r="G67" s="259"/>
      <c r="H67" s="260"/>
      <c r="I67" s="40"/>
      <c r="J67" s="47">
        <v>830.76</v>
      </c>
      <c r="K67" s="41"/>
    </row>
    <row r="68" spans="6:11" x14ac:dyDescent="0.25">
      <c r="F68" s="258">
        <v>52</v>
      </c>
      <c r="G68" s="259"/>
      <c r="H68" s="260"/>
      <c r="I68" s="40"/>
      <c r="J68" s="47">
        <v>837.82669999999996</v>
      </c>
      <c r="K68" s="41"/>
    </row>
    <row r="69" spans="6:11" x14ac:dyDescent="0.25">
      <c r="F69" s="258">
        <v>53</v>
      </c>
      <c r="G69" s="259"/>
      <c r="H69" s="260"/>
      <c r="I69" s="40"/>
      <c r="J69" s="47">
        <v>846.42570000000001</v>
      </c>
      <c r="K69" s="41"/>
    </row>
    <row r="70" spans="6:11" x14ac:dyDescent="0.25">
      <c r="F70" s="258">
        <v>54</v>
      </c>
      <c r="G70" s="259"/>
      <c r="H70" s="260"/>
      <c r="I70" s="40"/>
      <c r="J70" s="47">
        <v>854.81889999999999</v>
      </c>
      <c r="K70" s="41"/>
    </row>
    <row r="71" spans="6:11" x14ac:dyDescent="0.25">
      <c r="F71" s="258">
        <v>55</v>
      </c>
      <c r="G71" s="259"/>
      <c r="H71" s="260"/>
      <c r="I71" s="40"/>
      <c r="J71" s="47">
        <v>863.96900000000005</v>
      </c>
      <c r="K71" s="41"/>
    </row>
    <row r="72" spans="6:11" x14ac:dyDescent="0.25">
      <c r="F72" s="258">
        <v>56</v>
      </c>
      <c r="G72" s="259"/>
      <c r="H72" s="260"/>
      <c r="I72" s="40"/>
      <c r="J72" s="47">
        <v>873.2722</v>
      </c>
      <c r="K72" s="41"/>
    </row>
    <row r="73" spans="6:11" x14ac:dyDescent="0.25">
      <c r="F73" s="258">
        <v>57</v>
      </c>
      <c r="G73" s="259"/>
      <c r="H73" s="260"/>
      <c r="I73" s="40"/>
      <c r="J73" s="47">
        <v>882.60230000000001</v>
      </c>
      <c r="K73" s="41"/>
    </row>
    <row r="74" spans="6:11" x14ac:dyDescent="0.25">
      <c r="F74" s="258">
        <v>58</v>
      </c>
      <c r="G74" s="259"/>
      <c r="H74" s="260"/>
      <c r="I74" s="40"/>
      <c r="J74" s="47">
        <v>892.18619999999999</v>
      </c>
      <c r="K74" s="41"/>
    </row>
    <row r="75" spans="6:11" x14ac:dyDescent="0.25">
      <c r="F75" s="258">
        <v>59</v>
      </c>
      <c r="G75" s="259"/>
      <c r="H75" s="260"/>
      <c r="I75" s="40"/>
      <c r="J75" s="47">
        <v>902.23299999999995</v>
      </c>
      <c r="K75" s="41"/>
    </row>
    <row r="76" spans="6:11" x14ac:dyDescent="0.25">
      <c r="F76" s="258">
        <v>60</v>
      </c>
      <c r="G76" s="259"/>
      <c r="H76" s="260"/>
      <c r="I76" s="40"/>
      <c r="J76" s="47">
        <v>912.71510000000001</v>
      </c>
      <c r="K76" s="41"/>
    </row>
    <row r="77" spans="6:11" x14ac:dyDescent="0.25">
      <c r="F77" s="258">
        <v>61</v>
      </c>
      <c r="G77" s="259"/>
      <c r="H77" s="260"/>
      <c r="I77" s="40"/>
      <c r="J77" s="47">
        <v>923.46439999999996</v>
      </c>
      <c r="K77" s="41"/>
    </row>
    <row r="78" spans="6:11" x14ac:dyDescent="0.25">
      <c r="F78" s="258">
        <v>62</v>
      </c>
      <c r="G78" s="259"/>
      <c r="H78" s="260"/>
      <c r="I78" s="40"/>
      <c r="J78" s="47">
        <v>933.39859999999999</v>
      </c>
      <c r="K78" s="41"/>
    </row>
    <row r="79" spans="6:11" x14ac:dyDescent="0.25">
      <c r="F79" s="258">
        <v>63</v>
      </c>
      <c r="G79" s="259"/>
      <c r="H79" s="260"/>
      <c r="I79" s="40"/>
      <c r="J79" s="47">
        <v>943.53679999999997</v>
      </c>
      <c r="K79" s="41"/>
    </row>
    <row r="80" spans="6:11" x14ac:dyDescent="0.25">
      <c r="F80" s="258">
        <v>64</v>
      </c>
      <c r="G80" s="259"/>
      <c r="H80" s="260"/>
      <c r="I80" s="40"/>
      <c r="J80" s="47">
        <v>954.37159999999994</v>
      </c>
      <c r="K80" s="41"/>
    </row>
    <row r="81" spans="6:11" x14ac:dyDescent="0.25">
      <c r="F81" s="258">
        <v>65</v>
      </c>
      <c r="G81" s="259"/>
      <c r="H81" s="260"/>
      <c r="I81" s="40"/>
      <c r="J81" s="47">
        <v>965.74480000000005</v>
      </c>
      <c r="K81" s="41"/>
    </row>
    <row r="82" spans="6:11" x14ac:dyDescent="0.25">
      <c r="F82" s="258">
        <v>66</v>
      </c>
      <c r="G82" s="259"/>
      <c r="H82" s="260"/>
      <c r="I82" s="40"/>
      <c r="J82" s="47">
        <v>977.06510000000003</v>
      </c>
      <c r="K82" s="41"/>
    </row>
    <row r="83" spans="6:11" x14ac:dyDescent="0.25">
      <c r="F83" s="258">
        <v>67</v>
      </c>
      <c r="G83" s="259"/>
      <c r="H83" s="260"/>
      <c r="I83" s="40"/>
      <c r="J83" s="47">
        <v>988.58810000000005</v>
      </c>
      <c r="K83" s="41"/>
    </row>
    <row r="84" spans="6:11" x14ac:dyDescent="0.25">
      <c r="F84" s="258">
        <v>68</v>
      </c>
      <c r="G84" s="259"/>
      <c r="H84" s="260"/>
      <c r="I84" s="40"/>
      <c r="J84" s="47">
        <v>1000.3176999999999</v>
      </c>
      <c r="K84" s="41"/>
    </row>
    <row r="85" spans="6:11" x14ac:dyDescent="0.25">
      <c r="F85" s="258">
        <v>69</v>
      </c>
      <c r="G85" s="259"/>
      <c r="H85" s="260"/>
      <c r="I85" s="40"/>
      <c r="J85" s="47">
        <v>1012.3731</v>
      </c>
      <c r="K85" s="41"/>
    </row>
    <row r="86" spans="6:11" x14ac:dyDescent="0.25">
      <c r="F86" s="258">
        <v>70</v>
      </c>
      <c r="G86" s="259"/>
      <c r="H86" s="260"/>
      <c r="I86" s="40"/>
      <c r="J86" s="47">
        <v>1025.3648000000001</v>
      </c>
      <c r="K86" s="41"/>
    </row>
    <row r="87" spans="6:11" x14ac:dyDescent="0.25">
      <c r="F87" s="258">
        <v>71</v>
      </c>
      <c r="G87" s="259"/>
      <c r="H87" s="260"/>
      <c r="I87" s="40"/>
      <c r="J87" s="47">
        <v>1038.4416000000001</v>
      </c>
      <c r="K87" s="41"/>
    </row>
    <row r="88" spans="6:11" x14ac:dyDescent="0.25">
      <c r="F88" s="258">
        <v>72</v>
      </c>
      <c r="G88" s="259"/>
      <c r="H88" s="260"/>
      <c r="I88" s="40"/>
      <c r="J88" s="47">
        <v>1051.3621000000001</v>
      </c>
      <c r="K88" s="41"/>
    </row>
    <row r="89" spans="6:11" x14ac:dyDescent="0.25">
      <c r="F89" s="258">
        <v>73</v>
      </c>
      <c r="G89" s="259"/>
      <c r="H89" s="260"/>
      <c r="I89" s="40"/>
      <c r="J89" s="47">
        <v>1063.653</v>
      </c>
      <c r="K89" s="41"/>
    </row>
    <row r="90" spans="6:11" x14ac:dyDescent="0.25">
      <c r="F90" s="258">
        <v>74</v>
      </c>
      <c r="G90" s="259"/>
      <c r="H90" s="260"/>
      <c r="I90" s="40"/>
      <c r="J90" s="47">
        <v>1076.5156999999999</v>
      </c>
      <c r="K90" s="41"/>
    </row>
    <row r="91" spans="6:11" x14ac:dyDescent="0.25">
      <c r="F91" s="258">
        <v>75</v>
      </c>
      <c r="G91" s="259"/>
      <c r="H91" s="260"/>
      <c r="I91" s="40"/>
      <c r="J91" s="47">
        <v>1089.4966999999999</v>
      </c>
      <c r="K91" s="41"/>
    </row>
    <row r="92" spans="6:11" x14ac:dyDescent="0.25">
      <c r="F92" s="258">
        <v>76</v>
      </c>
      <c r="G92" s="259"/>
      <c r="H92" s="260"/>
      <c r="I92" s="40"/>
      <c r="J92" s="47">
        <v>1102.3972000000001</v>
      </c>
      <c r="K92" s="41"/>
    </row>
    <row r="93" spans="6:11" x14ac:dyDescent="0.25">
      <c r="F93" s="258">
        <v>77</v>
      </c>
      <c r="G93" s="259"/>
      <c r="H93" s="260"/>
      <c r="I93" s="40"/>
      <c r="J93" s="47">
        <v>1115.4414999999999</v>
      </c>
      <c r="K93" s="41"/>
    </row>
    <row r="94" spans="6:11" x14ac:dyDescent="0.25">
      <c r="F94" s="258">
        <v>78</v>
      </c>
      <c r="G94" s="259"/>
      <c r="H94" s="260"/>
      <c r="I94" s="40"/>
      <c r="J94" s="47">
        <v>1128.9860000000001</v>
      </c>
      <c r="K94" s="41"/>
    </row>
    <row r="95" spans="6:11" x14ac:dyDescent="0.25">
      <c r="F95" s="258">
        <v>79</v>
      </c>
      <c r="G95" s="259"/>
      <c r="H95" s="260"/>
      <c r="I95" s="40"/>
      <c r="J95" s="47">
        <v>1142.4734000000001</v>
      </c>
      <c r="K95" s="41"/>
    </row>
    <row r="96" spans="6:11" x14ac:dyDescent="0.25">
      <c r="F96" s="258">
        <v>80</v>
      </c>
      <c r="G96" s="259"/>
      <c r="H96" s="260"/>
      <c r="I96" s="40"/>
      <c r="J96" s="47">
        <v>1156.3298</v>
      </c>
      <c r="K96" s="41"/>
    </row>
    <row r="97" spans="6:11" x14ac:dyDescent="0.25">
      <c r="F97" s="258">
        <v>81</v>
      </c>
      <c r="G97" s="259"/>
      <c r="H97" s="260"/>
      <c r="I97" s="40"/>
      <c r="J97" s="47">
        <v>1169.6465000000001</v>
      </c>
      <c r="K97" s="41"/>
    </row>
    <row r="98" spans="6:11" x14ac:dyDescent="0.25">
      <c r="F98" s="258">
        <v>82</v>
      </c>
      <c r="G98" s="259"/>
      <c r="H98" s="260"/>
      <c r="I98" s="40"/>
      <c r="J98" s="47">
        <v>1182.8271999999999</v>
      </c>
      <c r="K98" s="41"/>
    </row>
    <row r="99" spans="6:11" x14ac:dyDescent="0.25">
      <c r="F99" s="258">
        <v>83</v>
      </c>
      <c r="G99" s="259"/>
      <c r="H99" s="260"/>
      <c r="I99" s="40"/>
      <c r="J99" s="47">
        <v>1196.539</v>
      </c>
      <c r="K99" s="41"/>
    </row>
    <row r="100" spans="6:11" x14ac:dyDescent="0.25">
      <c r="F100" s="258">
        <v>84</v>
      </c>
      <c r="G100" s="259"/>
      <c r="H100" s="260"/>
      <c r="I100" s="40"/>
      <c r="J100" s="47">
        <v>1209.6896999999999</v>
      </c>
      <c r="K100" s="41"/>
    </row>
    <row r="101" spans="6:11" x14ac:dyDescent="0.25">
      <c r="F101" s="258">
        <v>85</v>
      </c>
      <c r="G101" s="259"/>
      <c r="H101" s="260"/>
      <c r="I101" s="40"/>
      <c r="J101" s="47">
        <v>1224.2085999999999</v>
      </c>
      <c r="K101" s="41"/>
    </row>
    <row r="102" spans="6:11" x14ac:dyDescent="0.25">
      <c r="F102" s="258">
        <v>86</v>
      </c>
      <c r="G102" s="259"/>
      <c r="H102" s="260"/>
      <c r="I102" s="40"/>
      <c r="J102" s="47">
        <v>1240.7965999999999</v>
      </c>
      <c r="K102" s="41"/>
    </row>
    <row r="103" spans="6:11" x14ac:dyDescent="0.25">
      <c r="F103" s="258">
        <v>87</v>
      </c>
      <c r="G103" s="259"/>
      <c r="H103" s="260"/>
      <c r="I103" s="40"/>
      <c r="J103" s="47">
        <v>1257.9746</v>
      </c>
      <c r="K103" s="41"/>
    </row>
    <row r="104" spans="6:11" x14ac:dyDescent="0.25">
      <c r="F104" s="258">
        <v>88</v>
      </c>
      <c r="G104" s="259"/>
      <c r="H104" s="260"/>
      <c r="I104" s="40"/>
      <c r="J104" s="47">
        <v>1274.4504999999999</v>
      </c>
      <c r="K104" s="41"/>
    </row>
    <row r="105" spans="6:11" x14ac:dyDescent="0.25">
      <c r="F105" s="258">
        <v>89</v>
      </c>
      <c r="G105" s="259"/>
      <c r="H105" s="260"/>
      <c r="I105" s="40"/>
      <c r="J105" s="47">
        <v>1290.4594</v>
      </c>
      <c r="K105" s="41"/>
    </row>
    <row r="106" spans="6:11" x14ac:dyDescent="0.25">
      <c r="F106" s="258">
        <v>90</v>
      </c>
      <c r="G106" s="259"/>
      <c r="H106" s="260"/>
      <c r="I106" s="40"/>
      <c r="J106" s="47">
        <v>1306.0667000000001</v>
      </c>
      <c r="K106" s="41"/>
    </row>
    <row r="107" spans="6:11" x14ac:dyDescent="0.25">
      <c r="F107" s="258">
        <v>91</v>
      </c>
      <c r="G107" s="259"/>
      <c r="H107" s="260"/>
      <c r="I107" s="40"/>
      <c r="J107" s="47">
        <v>1323.9956999999999</v>
      </c>
      <c r="K107" s="41"/>
    </row>
    <row r="108" spans="6:11" x14ac:dyDescent="0.25">
      <c r="F108" s="258">
        <v>92</v>
      </c>
      <c r="G108" s="259"/>
      <c r="H108" s="260"/>
      <c r="I108" s="40"/>
      <c r="J108" s="47"/>
      <c r="K108" s="41"/>
    </row>
    <row r="109" spans="6:11" x14ac:dyDescent="0.25">
      <c r="F109" s="258">
        <v>93</v>
      </c>
      <c r="G109" s="259"/>
      <c r="H109" s="260"/>
      <c r="I109" s="40"/>
      <c r="J109" s="47"/>
      <c r="K109" s="41"/>
    </row>
    <row r="110" spans="6:11" x14ac:dyDescent="0.25">
      <c r="F110" s="258">
        <v>94</v>
      </c>
      <c r="G110" s="259"/>
      <c r="H110" s="260"/>
      <c r="I110" s="40"/>
      <c r="J110" s="47"/>
      <c r="K110" s="41"/>
    </row>
    <row r="111" spans="6:11" x14ac:dyDescent="0.25">
      <c r="F111" s="258">
        <v>95</v>
      </c>
      <c r="G111" s="259"/>
      <c r="H111" s="260"/>
      <c r="I111" s="40"/>
      <c r="J111" s="47"/>
      <c r="K111" s="41"/>
    </row>
    <row r="112" spans="6:11" x14ac:dyDescent="0.25">
      <c r="F112" s="258">
        <v>96</v>
      </c>
      <c r="G112" s="259"/>
      <c r="H112" s="260"/>
      <c r="I112" s="40"/>
      <c r="J112" s="47"/>
      <c r="K112" s="41"/>
    </row>
    <row r="113" spans="6:11" x14ac:dyDescent="0.25">
      <c r="F113" s="258">
        <v>97</v>
      </c>
      <c r="G113" s="259"/>
      <c r="H113" s="260"/>
      <c r="I113" s="40"/>
      <c r="J113" s="47"/>
      <c r="K113" s="41"/>
    </row>
    <row r="114" spans="6:11" x14ac:dyDescent="0.25">
      <c r="F114" s="258">
        <v>98</v>
      </c>
      <c r="G114" s="259"/>
      <c r="H114" s="260"/>
      <c r="I114" s="40"/>
      <c r="J114" s="47"/>
      <c r="K114" s="41"/>
    </row>
    <row r="115" spans="6:11" x14ac:dyDescent="0.25">
      <c r="F115" s="258">
        <v>99</v>
      </c>
      <c r="G115" s="259"/>
      <c r="H115" s="260"/>
      <c r="I115" s="40"/>
      <c r="J115" s="47"/>
      <c r="K115" s="41"/>
    </row>
    <row r="116" spans="6:11" x14ac:dyDescent="0.25">
      <c r="F116" s="261" t="s">
        <v>95</v>
      </c>
      <c r="G116" s="262"/>
      <c r="H116" s="263"/>
      <c r="I116" s="40"/>
      <c r="J116" s="109">
        <v>91.87</v>
      </c>
      <c r="K116" s="41"/>
    </row>
    <row r="117" spans="6:11" x14ac:dyDescent="0.25">
      <c r="F117" s="261" t="s">
        <v>96</v>
      </c>
      <c r="G117" s="262"/>
      <c r="H117" s="263"/>
      <c r="I117" s="40"/>
      <c r="J117" s="47">
        <f>100-J116</f>
        <v>8.1299999999999955</v>
      </c>
      <c r="K117" s="41"/>
    </row>
    <row r="118" spans="6:11" ht="15.75" thickBot="1" x14ac:dyDescent="0.3">
      <c r="F118" s="264" t="s">
        <v>97</v>
      </c>
      <c r="G118" s="265"/>
      <c r="H118" s="266"/>
      <c r="I118" s="42"/>
      <c r="J118" s="73">
        <v>1328</v>
      </c>
      <c r="K118" s="43"/>
    </row>
  </sheetData>
  <sheetProtection algorithmName="SHA-512" hashValue="GvWHxZHR2AfuAAjMngJVEZDAn/oi3efvkeBp+fYqjcM0qlCQqsCuqI0sYvF3ughMtI3RrML57VsSg/1AtbsxSw==" saltValue="5I7/kxXeANSp43nEfMQtfA==" spinCount="100000" sheet="1" objects="1" scenarios="1"/>
  <mergeCells count="117">
    <mergeCell ref="F17:H17"/>
    <mergeCell ref="F18:H18"/>
    <mergeCell ref="F19:H19"/>
    <mergeCell ref="F20:H20"/>
    <mergeCell ref="F21:H21"/>
    <mergeCell ref="F16:H16"/>
    <mergeCell ref="F15:H15"/>
    <mergeCell ref="I15:K15"/>
    <mergeCell ref="B13:E13"/>
    <mergeCell ref="F13:O13"/>
    <mergeCell ref="B14:O14"/>
    <mergeCell ref="B7:O7"/>
    <mergeCell ref="B11:E11"/>
    <mergeCell ref="F11:O11"/>
    <mergeCell ref="B9:E9"/>
    <mergeCell ref="F9:O9"/>
    <mergeCell ref="B10:E10"/>
    <mergeCell ref="F10:O10"/>
    <mergeCell ref="B12:E12"/>
    <mergeCell ref="F12:O12"/>
    <mergeCell ref="F22:H22"/>
    <mergeCell ref="F33:H33"/>
    <mergeCell ref="F34:H34"/>
    <mergeCell ref="F35:H35"/>
    <mergeCell ref="F28:H28"/>
    <mergeCell ref="F29:H29"/>
    <mergeCell ref="F30:H30"/>
    <mergeCell ref="F31:H31"/>
    <mergeCell ref="F32:H32"/>
    <mergeCell ref="F27:H27"/>
    <mergeCell ref="F23:H23"/>
    <mergeCell ref="F24:H24"/>
    <mergeCell ref="F25:H25"/>
    <mergeCell ref="F26:H26"/>
    <mergeCell ref="F41:H41"/>
    <mergeCell ref="F42:H42"/>
    <mergeCell ref="F43:H43"/>
    <mergeCell ref="F44:H44"/>
    <mergeCell ref="F45:H45"/>
    <mergeCell ref="F36:H36"/>
    <mergeCell ref="F37:H37"/>
    <mergeCell ref="F38:H38"/>
    <mergeCell ref="F39:H39"/>
    <mergeCell ref="F40:H40"/>
    <mergeCell ref="F51:H51"/>
    <mergeCell ref="F52:H52"/>
    <mergeCell ref="F53:H53"/>
    <mergeCell ref="F54:H54"/>
    <mergeCell ref="F55:H55"/>
    <mergeCell ref="F46:H46"/>
    <mergeCell ref="F47:H47"/>
    <mergeCell ref="F48:H48"/>
    <mergeCell ref="F49:H49"/>
    <mergeCell ref="F50:H50"/>
    <mergeCell ref="F61:H61"/>
    <mergeCell ref="F62:H62"/>
    <mergeCell ref="F63:H63"/>
    <mergeCell ref="F64:H64"/>
    <mergeCell ref="F65:H65"/>
    <mergeCell ref="F56:H56"/>
    <mergeCell ref="F57:H57"/>
    <mergeCell ref="F58:H58"/>
    <mergeCell ref="F59:H59"/>
    <mergeCell ref="F60:H60"/>
    <mergeCell ref="F71:H71"/>
    <mergeCell ref="F72:H72"/>
    <mergeCell ref="F73:H73"/>
    <mergeCell ref="F74:H74"/>
    <mergeCell ref="F75:H75"/>
    <mergeCell ref="F66:H66"/>
    <mergeCell ref="F67:H67"/>
    <mergeCell ref="F68:H68"/>
    <mergeCell ref="F69:H69"/>
    <mergeCell ref="F70:H70"/>
    <mergeCell ref="F81:H81"/>
    <mergeCell ref="F82:H82"/>
    <mergeCell ref="F83:H83"/>
    <mergeCell ref="F84:H84"/>
    <mergeCell ref="F85:H85"/>
    <mergeCell ref="F76:H76"/>
    <mergeCell ref="F77:H77"/>
    <mergeCell ref="F78:H78"/>
    <mergeCell ref="F79:H79"/>
    <mergeCell ref="F80:H80"/>
    <mergeCell ref="F91:H91"/>
    <mergeCell ref="F92:H92"/>
    <mergeCell ref="F93:H93"/>
    <mergeCell ref="F94:H94"/>
    <mergeCell ref="F95:H95"/>
    <mergeCell ref="F86:H86"/>
    <mergeCell ref="F87:H87"/>
    <mergeCell ref="F88:H88"/>
    <mergeCell ref="F89:H89"/>
    <mergeCell ref="F90:H90"/>
    <mergeCell ref="F101:H101"/>
    <mergeCell ref="F102:H102"/>
    <mergeCell ref="F103:H103"/>
    <mergeCell ref="F104:H104"/>
    <mergeCell ref="F105:H105"/>
    <mergeCell ref="F96:H96"/>
    <mergeCell ref="F116:H116"/>
    <mergeCell ref="F117:H117"/>
    <mergeCell ref="F118:H118"/>
    <mergeCell ref="F111:H111"/>
    <mergeCell ref="F112:H112"/>
    <mergeCell ref="F113:H113"/>
    <mergeCell ref="F114:H114"/>
    <mergeCell ref="F115:H115"/>
    <mergeCell ref="F106:H106"/>
    <mergeCell ref="F107:H107"/>
    <mergeCell ref="F108:H108"/>
    <mergeCell ref="F109:H109"/>
    <mergeCell ref="F110:H110"/>
    <mergeCell ref="F97:H97"/>
    <mergeCell ref="F98:H98"/>
    <mergeCell ref="F99:H99"/>
    <mergeCell ref="F100:H100"/>
  </mergeCells>
  <pageMargins left="0.25" right="0.25" top="0.75" bottom="0.75" header="0.3" footer="0.3"/>
  <pageSetup orientation="portrait" r:id="rId1"/>
  <headerFooter>
    <oddHeader>&amp;L&amp;G</oddHeader>
    <oddFooter>&amp;C7&amp;RWhole Crude - Simulated Distillation&amp;LFrade Crude Assay Report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5A02-FD2E-4FD6-A37F-F59762429E17}">
  <dimension ref="A1:J262"/>
  <sheetViews>
    <sheetView tabSelected="1" view="pageLayout" topLeftCell="A10" zoomScaleNormal="100" workbookViewId="0"/>
  </sheetViews>
  <sheetFormatPr defaultColWidth="6.42578125" defaultRowHeight="15" x14ac:dyDescent="0.25"/>
  <cols>
    <col min="1" max="1" width="3.5703125" customWidth="1"/>
    <col min="2" max="3" width="9.140625" customWidth="1"/>
    <col min="4" max="4" width="5.5703125" customWidth="1"/>
    <col min="5" max="5" width="28.28515625" customWidth="1"/>
    <col min="6" max="10" width="9.140625" customWidth="1"/>
  </cols>
  <sheetData>
    <row r="1" spans="1:10" x14ac:dyDescent="0.25">
      <c r="A1" t="s">
        <v>0</v>
      </c>
    </row>
    <row r="7" spans="1:10" ht="18.75" x14ac:dyDescent="0.25">
      <c r="B7" s="121" t="s">
        <v>98</v>
      </c>
      <c r="C7" s="121"/>
      <c r="D7" s="121"/>
      <c r="E7" s="121"/>
      <c r="F7" s="121"/>
      <c r="G7" s="121"/>
      <c r="H7" s="121"/>
      <c r="I7" s="121"/>
      <c r="J7" s="121"/>
    </row>
    <row r="8" spans="1:10" ht="19.5" thickBot="1" x14ac:dyDescent="0.3">
      <c r="E8" s="19"/>
      <c r="F8" s="19"/>
      <c r="G8" s="19"/>
      <c r="H8" s="19"/>
      <c r="I8" s="19"/>
      <c r="J8" s="19"/>
    </row>
    <row r="9" spans="1:10" ht="15.75" x14ac:dyDescent="0.25">
      <c r="B9" s="234" t="s">
        <v>34</v>
      </c>
      <c r="C9" s="235"/>
      <c r="D9" s="236"/>
      <c r="E9" s="270" t="str">
        <f>+'Title Page'!K16</f>
        <v>Frade Crude</v>
      </c>
      <c r="F9" s="271"/>
      <c r="G9" s="271"/>
      <c r="H9" s="271"/>
      <c r="I9" s="271"/>
      <c r="J9" s="272"/>
    </row>
    <row r="10" spans="1:10" ht="15.75" x14ac:dyDescent="0.25">
      <c r="B10" s="237" t="s">
        <v>36</v>
      </c>
      <c r="C10" s="238"/>
      <c r="D10" s="239"/>
      <c r="E10" s="267" t="str">
        <f>+'Title Page'!K17</f>
        <v>120-22-12664</v>
      </c>
      <c r="F10" s="268"/>
      <c r="G10" s="268"/>
      <c r="H10" s="268"/>
      <c r="I10" s="268"/>
      <c r="J10" s="269"/>
    </row>
    <row r="11" spans="1:10" ht="15.75" x14ac:dyDescent="0.25">
      <c r="B11" s="237" t="s">
        <v>37</v>
      </c>
      <c r="C11" s="238"/>
      <c r="D11" s="239"/>
      <c r="E11" s="267" t="str">
        <f>+'Title Page'!K9</f>
        <v>PetroRio</v>
      </c>
      <c r="F11" s="268"/>
      <c r="G11" s="268"/>
      <c r="H11" s="268"/>
      <c r="I11" s="268"/>
      <c r="J11" s="269"/>
    </row>
    <row r="12" spans="1:10" ht="15.75" x14ac:dyDescent="0.25">
      <c r="B12" s="237" t="s">
        <v>38</v>
      </c>
      <c r="C12" s="238"/>
      <c r="D12" s="239"/>
      <c r="E12" s="273" t="str">
        <f>+'Title Page'!K12</f>
        <v>September 16, 2022</v>
      </c>
      <c r="F12" s="274"/>
      <c r="G12" s="274"/>
      <c r="H12" s="274"/>
      <c r="I12" s="274"/>
      <c r="J12" s="275"/>
    </row>
    <row r="13" spans="1:10" ht="16.5" thickBot="1" x14ac:dyDescent="0.3">
      <c r="B13" s="252" t="s">
        <v>26</v>
      </c>
      <c r="C13" s="253"/>
      <c r="D13" s="254"/>
      <c r="E13" s="282" t="s">
        <v>91</v>
      </c>
      <c r="F13" s="255"/>
      <c r="G13" s="255"/>
      <c r="H13" s="255"/>
      <c r="I13" s="255"/>
      <c r="J13" s="283"/>
    </row>
    <row r="14" spans="1:10" ht="15.75" thickBot="1" x14ac:dyDescent="0.3"/>
    <row r="15" spans="1:10" ht="15.75" thickBot="1" x14ac:dyDescent="0.3">
      <c r="B15" s="24" t="s">
        <v>99</v>
      </c>
      <c r="C15" s="25" t="s">
        <v>100</v>
      </c>
      <c r="D15" s="25" t="s">
        <v>101</v>
      </c>
      <c r="E15" s="25" t="s">
        <v>102</v>
      </c>
      <c r="F15" s="25" t="s">
        <v>103</v>
      </c>
      <c r="G15" s="25" t="s">
        <v>104</v>
      </c>
      <c r="H15" s="25" t="s">
        <v>105</v>
      </c>
      <c r="I15" s="25" t="s">
        <v>94</v>
      </c>
      <c r="J15" s="26" t="s">
        <v>106</v>
      </c>
    </row>
    <row r="16" spans="1:10" x14ac:dyDescent="0.25">
      <c r="B16" s="27">
        <v>1.5095000000000001</v>
      </c>
      <c r="C16" s="28">
        <v>200</v>
      </c>
      <c r="D16" s="28" t="s">
        <v>111</v>
      </c>
      <c r="E16" s="28" t="s">
        <v>85</v>
      </c>
      <c r="F16" s="28">
        <v>2.1100000000000001E-2</v>
      </c>
      <c r="G16" s="28">
        <v>5.7500000000000002E-2</v>
      </c>
      <c r="H16" s="28">
        <v>6.6400000000000001E-2</v>
      </c>
      <c r="I16" s="28">
        <v>-127.48</v>
      </c>
      <c r="J16" s="29">
        <v>-88.6</v>
      </c>
    </row>
    <row r="17" spans="2:10" x14ac:dyDescent="0.25">
      <c r="B17" s="30">
        <v>1.5651999999999999</v>
      </c>
      <c r="C17" s="31">
        <v>300</v>
      </c>
      <c r="D17" s="31" t="s">
        <v>112</v>
      </c>
      <c r="E17" s="31" t="s">
        <v>86</v>
      </c>
      <c r="F17" s="31">
        <v>0.1065</v>
      </c>
      <c r="G17" s="31">
        <v>0.19750000000000001</v>
      </c>
      <c r="H17" s="31">
        <v>0.2288</v>
      </c>
      <c r="I17" s="31">
        <v>-43.671999999999997</v>
      </c>
      <c r="J17" s="32">
        <v>-42.04</v>
      </c>
    </row>
    <row r="18" spans="2:10" x14ac:dyDescent="0.25">
      <c r="B18" s="30">
        <v>1.6515</v>
      </c>
      <c r="C18" s="31">
        <v>362.56</v>
      </c>
      <c r="D18" s="31" t="s">
        <v>113</v>
      </c>
      <c r="E18" s="31" t="s">
        <v>87</v>
      </c>
      <c r="F18" s="31">
        <v>9.2499999999999999E-2</v>
      </c>
      <c r="G18" s="31">
        <v>0.15409999999999999</v>
      </c>
      <c r="H18" s="31">
        <v>0.15079999999999999</v>
      </c>
      <c r="I18" s="31">
        <v>10.904</v>
      </c>
      <c r="J18" s="32">
        <v>-11.72</v>
      </c>
    </row>
    <row r="19" spans="2:10" x14ac:dyDescent="0.25">
      <c r="B19" s="30">
        <v>1.7252000000000001</v>
      </c>
      <c r="C19" s="31">
        <v>400</v>
      </c>
      <c r="D19" s="31" t="s">
        <v>114</v>
      </c>
      <c r="E19" s="31" t="s">
        <v>88</v>
      </c>
      <c r="F19" s="31">
        <v>0.18590000000000001</v>
      </c>
      <c r="G19" s="31">
        <v>0.29820000000000002</v>
      </c>
      <c r="H19" s="31">
        <v>0.30309999999999998</v>
      </c>
      <c r="I19" s="31">
        <v>31.1</v>
      </c>
      <c r="J19" s="32">
        <v>-0.5</v>
      </c>
    </row>
    <row r="20" spans="2:10" x14ac:dyDescent="0.25">
      <c r="B20" s="30">
        <v>1.7633000000000001</v>
      </c>
      <c r="C20" s="31">
        <v>413.66</v>
      </c>
      <c r="D20" s="31" t="s">
        <v>115</v>
      </c>
      <c r="E20" s="31" t="s">
        <v>116</v>
      </c>
      <c r="F20" s="31">
        <v>2.9999999999999997E-4</v>
      </c>
      <c r="G20" s="31">
        <v>4.0000000000000002E-4</v>
      </c>
      <c r="H20" s="31">
        <v>2.9999999999999997E-4</v>
      </c>
      <c r="I20" s="31">
        <v>49.1</v>
      </c>
      <c r="J20" s="32">
        <v>9.5</v>
      </c>
    </row>
    <row r="21" spans="2:10" x14ac:dyDescent="0.25">
      <c r="B21" s="30">
        <v>1.9944</v>
      </c>
      <c r="C21" s="31">
        <v>473.64</v>
      </c>
      <c r="D21" s="31" t="s">
        <v>115</v>
      </c>
      <c r="E21" s="31" t="s">
        <v>89</v>
      </c>
      <c r="F21" s="31">
        <v>0.16669999999999999</v>
      </c>
      <c r="G21" s="31">
        <v>0.24970000000000001</v>
      </c>
      <c r="H21" s="31">
        <v>0.21890000000000001</v>
      </c>
      <c r="I21" s="31">
        <v>82.111999999999995</v>
      </c>
      <c r="J21" s="32">
        <v>27.84</v>
      </c>
    </row>
    <row r="22" spans="2:10" x14ac:dyDescent="0.25">
      <c r="B22" s="30">
        <v>2.1395</v>
      </c>
      <c r="C22" s="31">
        <v>500</v>
      </c>
      <c r="D22" s="31" t="s">
        <v>117</v>
      </c>
      <c r="E22" s="31" t="s">
        <v>90</v>
      </c>
      <c r="F22" s="31">
        <v>0.20330000000000001</v>
      </c>
      <c r="G22" s="31">
        <v>0.30149999999999999</v>
      </c>
      <c r="H22" s="31">
        <v>0.2671</v>
      </c>
      <c r="I22" s="31">
        <v>96.908000000000001</v>
      </c>
      <c r="J22" s="32">
        <v>36.06</v>
      </c>
    </row>
    <row r="23" spans="2:10" x14ac:dyDescent="0.25">
      <c r="B23" s="30">
        <v>2.3946000000000001</v>
      </c>
      <c r="C23" s="31">
        <v>534.98</v>
      </c>
      <c r="D23" s="31" t="s">
        <v>115</v>
      </c>
      <c r="E23" s="31" t="s">
        <v>118</v>
      </c>
      <c r="F23" s="31">
        <v>0</v>
      </c>
      <c r="G23" s="31">
        <v>0</v>
      </c>
      <c r="H23" s="31">
        <v>0</v>
      </c>
      <c r="I23" s="31">
        <v>113</v>
      </c>
      <c r="J23" s="32">
        <v>45</v>
      </c>
    </row>
    <row r="24" spans="2:10" x14ac:dyDescent="0.25">
      <c r="B24" s="30">
        <v>2.4222000000000001</v>
      </c>
      <c r="C24" s="31">
        <v>538.20000000000005</v>
      </c>
      <c r="D24" s="31" t="s">
        <v>119</v>
      </c>
      <c r="E24" s="31" t="s">
        <v>120</v>
      </c>
      <c r="F24" s="31">
        <v>3.8E-3</v>
      </c>
      <c r="G24" s="31">
        <v>5.4999999999999997E-3</v>
      </c>
      <c r="H24" s="31">
        <v>4.1999999999999997E-3</v>
      </c>
      <c r="I24" s="31">
        <v>121.514</v>
      </c>
      <c r="J24" s="32">
        <v>49.73</v>
      </c>
    </row>
    <row r="25" spans="2:10" x14ac:dyDescent="0.25">
      <c r="B25" s="30">
        <v>2.6349</v>
      </c>
      <c r="C25" s="31">
        <v>560.41999999999996</v>
      </c>
      <c r="D25" s="31"/>
      <c r="E25" s="31" t="s">
        <v>110</v>
      </c>
      <c r="F25" s="31">
        <v>2.8999999999999998E-3</v>
      </c>
      <c r="G25" s="31">
        <v>3.8999999999999998E-3</v>
      </c>
      <c r="H25" s="31">
        <v>3.2000000000000002E-3</v>
      </c>
      <c r="I25" s="31">
        <v>121.514</v>
      </c>
      <c r="J25" s="32">
        <v>49.73</v>
      </c>
    </row>
    <row r="26" spans="2:10" x14ac:dyDescent="0.25">
      <c r="B26" s="30">
        <v>2.7065000000000001</v>
      </c>
      <c r="C26" s="31">
        <v>567.03</v>
      </c>
      <c r="D26" s="31" t="s">
        <v>121</v>
      </c>
      <c r="E26" s="31" t="s">
        <v>122</v>
      </c>
      <c r="F26" s="31">
        <v>3.9800000000000002E-2</v>
      </c>
      <c r="G26" s="31">
        <v>4.9599999999999998E-2</v>
      </c>
      <c r="H26" s="31">
        <v>5.3800000000000001E-2</v>
      </c>
      <c r="I26" s="31">
        <v>120.65</v>
      </c>
      <c r="J26" s="32">
        <v>49.25</v>
      </c>
    </row>
    <row r="27" spans="2:10" x14ac:dyDescent="0.25">
      <c r="B27" s="30">
        <v>2.7117</v>
      </c>
      <c r="C27" s="31">
        <v>567.5</v>
      </c>
      <c r="D27" s="31" t="s">
        <v>119</v>
      </c>
      <c r="E27" s="31" t="s">
        <v>123</v>
      </c>
      <c r="F27" s="31">
        <v>3.3599999999999998E-2</v>
      </c>
      <c r="G27" s="31">
        <v>4.7199999999999999E-2</v>
      </c>
      <c r="H27" s="31">
        <v>3.6999999999999998E-2</v>
      </c>
      <c r="I27" s="31">
        <v>136.364</v>
      </c>
      <c r="J27" s="32">
        <v>57.98</v>
      </c>
    </row>
    <row r="28" spans="2:10" x14ac:dyDescent="0.25">
      <c r="B28" s="30">
        <v>2.7581000000000002</v>
      </c>
      <c r="C28" s="31">
        <v>571.57000000000005</v>
      </c>
      <c r="D28" s="31" t="s">
        <v>119</v>
      </c>
      <c r="E28" s="31" t="s">
        <v>124</v>
      </c>
      <c r="F28" s="31">
        <v>0.1346</v>
      </c>
      <c r="G28" s="31">
        <v>0.19139999999999999</v>
      </c>
      <c r="H28" s="31">
        <v>0.14799999999999999</v>
      </c>
      <c r="I28" s="31">
        <v>140.46799999999999</v>
      </c>
      <c r="J28" s="32">
        <v>60.26</v>
      </c>
    </row>
    <row r="29" spans="2:10" x14ac:dyDescent="0.25">
      <c r="B29" s="30">
        <v>2.9167000000000001</v>
      </c>
      <c r="C29" s="31">
        <v>584.52</v>
      </c>
      <c r="D29" s="31" t="s">
        <v>119</v>
      </c>
      <c r="E29" s="31" t="s">
        <v>125</v>
      </c>
      <c r="F29" s="31">
        <v>6.4100000000000004E-2</v>
      </c>
      <c r="G29" s="31">
        <v>8.9499999999999996E-2</v>
      </c>
      <c r="H29" s="31">
        <v>7.0400000000000004E-2</v>
      </c>
      <c r="I29" s="31">
        <v>145.886</v>
      </c>
      <c r="J29" s="32">
        <v>63.27</v>
      </c>
    </row>
    <row r="30" spans="2:10" x14ac:dyDescent="0.25">
      <c r="B30" s="30">
        <v>3.1309</v>
      </c>
      <c r="C30" s="31">
        <v>600</v>
      </c>
      <c r="D30" s="31" t="s">
        <v>126</v>
      </c>
      <c r="E30" s="31" t="s">
        <v>127</v>
      </c>
      <c r="F30" s="31">
        <v>0.29659999999999997</v>
      </c>
      <c r="G30" s="31">
        <v>0.41760000000000003</v>
      </c>
      <c r="H30" s="31">
        <v>0.32619999999999999</v>
      </c>
      <c r="I30" s="31">
        <v>155.714</v>
      </c>
      <c r="J30" s="32">
        <v>68.73</v>
      </c>
    </row>
    <row r="31" spans="2:10" x14ac:dyDescent="0.25">
      <c r="B31" s="30">
        <v>3.1941999999999999</v>
      </c>
      <c r="C31" s="31">
        <v>604.57000000000005</v>
      </c>
      <c r="D31" s="31"/>
      <c r="E31" s="31" t="s">
        <v>110</v>
      </c>
      <c r="F31" s="31">
        <v>3.5999999999999999E-3</v>
      </c>
      <c r="G31" s="31">
        <v>4.7000000000000002E-3</v>
      </c>
      <c r="H31" s="31">
        <v>3.8999999999999998E-3</v>
      </c>
      <c r="I31" s="31">
        <v>155.714</v>
      </c>
      <c r="J31" s="32">
        <v>68.73</v>
      </c>
    </row>
    <row r="32" spans="2:10" x14ac:dyDescent="0.25">
      <c r="B32" s="30">
        <v>3.2774999999999999</v>
      </c>
      <c r="C32" s="31">
        <v>610.35</v>
      </c>
      <c r="D32" s="31"/>
      <c r="E32" s="31" t="s">
        <v>110</v>
      </c>
      <c r="F32" s="31">
        <v>1.6000000000000001E-3</v>
      </c>
      <c r="G32" s="31">
        <v>2.2000000000000001E-3</v>
      </c>
      <c r="H32" s="31">
        <v>1.8E-3</v>
      </c>
      <c r="I32" s="31">
        <v>155.714</v>
      </c>
      <c r="J32" s="32">
        <v>68.73</v>
      </c>
    </row>
    <row r="33" spans="2:10" x14ac:dyDescent="0.25">
      <c r="B33" s="30">
        <v>3.3292000000000002</v>
      </c>
      <c r="C33" s="31">
        <v>613.79999999999995</v>
      </c>
      <c r="D33" s="31"/>
      <c r="E33" s="31" t="s">
        <v>110</v>
      </c>
      <c r="F33" s="31">
        <v>8.0000000000000004E-4</v>
      </c>
      <c r="G33" s="31">
        <v>1E-3</v>
      </c>
      <c r="H33" s="31">
        <v>8.9999999999999998E-4</v>
      </c>
      <c r="I33" s="31">
        <v>155.714</v>
      </c>
      <c r="J33" s="32">
        <v>68.73</v>
      </c>
    </row>
    <row r="34" spans="2:10" x14ac:dyDescent="0.25">
      <c r="B34" s="30">
        <v>3.4217</v>
      </c>
      <c r="C34" s="31">
        <v>619.76</v>
      </c>
      <c r="D34" s="31"/>
      <c r="E34" s="31" t="s">
        <v>110</v>
      </c>
      <c r="F34" s="31">
        <v>2.9999999999999997E-4</v>
      </c>
      <c r="G34" s="31">
        <v>4.0000000000000002E-4</v>
      </c>
      <c r="H34" s="31">
        <v>4.0000000000000002E-4</v>
      </c>
      <c r="I34" s="31">
        <v>155.714</v>
      </c>
      <c r="J34" s="32">
        <v>68.73</v>
      </c>
    </row>
    <row r="35" spans="2:10" x14ac:dyDescent="0.25">
      <c r="B35" s="30">
        <v>3.4975000000000001</v>
      </c>
      <c r="C35" s="31">
        <v>624.44000000000005</v>
      </c>
      <c r="D35" s="31" t="s">
        <v>128</v>
      </c>
      <c r="E35" s="31" t="s">
        <v>129</v>
      </c>
      <c r="F35" s="31">
        <v>1.0200000000000001E-2</v>
      </c>
      <c r="G35" s="31">
        <v>1.41E-2</v>
      </c>
      <c r="H35" s="31">
        <v>9.7000000000000003E-3</v>
      </c>
      <c r="I35" s="31">
        <v>174.542</v>
      </c>
      <c r="J35" s="32">
        <v>79.19</v>
      </c>
    </row>
    <row r="36" spans="2:10" x14ac:dyDescent="0.25">
      <c r="B36" s="30">
        <v>3.5451999999999999</v>
      </c>
      <c r="C36" s="31">
        <v>627.30999999999995</v>
      </c>
      <c r="D36" s="31" t="s">
        <v>130</v>
      </c>
      <c r="E36" s="31" t="s">
        <v>131</v>
      </c>
      <c r="F36" s="31">
        <v>0.17219999999999999</v>
      </c>
      <c r="G36" s="31">
        <v>0.21360000000000001</v>
      </c>
      <c r="H36" s="31">
        <v>0.19389999999999999</v>
      </c>
      <c r="I36" s="31">
        <v>161.24</v>
      </c>
      <c r="J36" s="32">
        <v>71.8</v>
      </c>
    </row>
    <row r="37" spans="2:10" x14ac:dyDescent="0.25">
      <c r="B37" s="30">
        <v>3.5983000000000001</v>
      </c>
      <c r="C37" s="31">
        <v>630.41999999999996</v>
      </c>
      <c r="D37" s="31" t="s">
        <v>128</v>
      </c>
      <c r="E37" s="31" t="s">
        <v>132</v>
      </c>
      <c r="F37" s="31">
        <v>5.5100000000000003E-2</v>
      </c>
      <c r="G37" s="31">
        <v>7.6100000000000001E-2</v>
      </c>
      <c r="H37" s="31">
        <v>5.21E-2</v>
      </c>
      <c r="I37" s="31">
        <v>176.88200000000001</v>
      </c>
      <c r="J37" s="32">
        <v>80.489999999999995</v>
      </c>
    </row>
    <row r="38" spans="2:10" x14ac:dyDescent="0.25">
      <c r="B38" s="30">
        <v>3.7017000000000002</v>
      </c>
      <c r="C38" s="31">
        <v>636.25</v>
      </c>
      <c r="D38" s="31" t="s">
        <v>128</v>
      </c>
      <c r="E38" s="31" t="s">
        <v>133</v>
      </c>
      <c r="F38" s="31">
        <v>1.1999999999999999E-3</v>
      </c>
      <c r="G38" s="31">
        <v>1.6000000000000001E-3</v>
      </c>
      <c r="H38" s="31">
        <v>1.1000000000000001E-3</v>
      </c>
      <c r="I38" s="31">
        <v>177.584</v>
      </c>
      <c r="J38" s="32">
        <v>80.88</v>
      </c>
    </row>
    <row r="39" spans="2:10" x14ac:dyDescent="0.25">
      <c r="B39" s="30">
        <v>3.9742000000000002</v>
      </c>
      <c r="C39" s="31">
        <v>650.47</v>
      </c>
      <c r="D39" s="31" t="s">
        <v>134</v>
      </c>
      <c r="E39" s="31" t="s">
        <v>135</v>
      </c>
      <c r="F39" s="31">
        <v>1.0699999999999999E-2</v>
      </c>
      <c r="G39" s="31">
        <v>1.14E-2</v>
      </c>
      <c r="H39" s="31">
        <v>1.2999999999999999E-2</v>
      </c>
      <c r="I39" s="31">
        <v>176.16200000000001</v>
      </c>
      <c r="J39" s="32">
        <v>80.09</v>
      </c>
    </row>
    <row r="40" spans="2:10" x14ac:dyDescent="0.25">
      <c r="B40" s="30">
        <v>4.08</v>
      </c>
      <c r="C40" s="31">
        <v>655.59</v>
      </c>
      <c r="D40" s="31" t="s">
        <v>128</v>
      </c>
      <c r="E40" s="31" t="s">
        <v>136</v>
      </c>
      <c r="F40" s="31">
        <v>8.0999999999999996E-3</v>
      </c>
      <c r="G40" s="31">
        <v>1.09E-2</v>
      </c>
      <c r="H40" s="31">
        <v>7.7000000000000002E-3</v>
      </c>
      <c r="I40" s="31">
        <v>186.90799999999999</v>
      </c>
      <c r="J40" s="32">
        <v>86.06</v>
      </c>
    </row>
    <row r="41" spans="2:10" x14ac:dyDescent="0.25">
      <c r="B41" s="30">
        <v>4.1666999999999996</v>
      </c>
      <c r="C41" s="31">
        <v>659.63</v>
      </c>
      <c r="D41" s="31" t="s">
        <v>130</v>
      </c>
      <c r="E41" s="31" t="s">
        <v>137</v>
      </c>
      <c r="F41" s="31">
        <v>0.13639999999999999</v>
      </c>
      <c r="G41" s="31">
        <v>0.16270000000000001</v>
      </c>
      <c r="H41" s="31">
        <v>0.15359999999999999</v>
      </c>
      <c r="I41" s="31">
        <v>177.29599999999999</v>
      </c>
      <c r="J41" s="32">
        <v>80.72</v>
      </c>
    </row>
    <row r="42" spans="2:10" x14ac:dyDescent="0.25">
      <c r="B42" s="30">
        <v>4.3479999999999999</v>
      </c>
      <c r="C42" s="31">
        <v>667.69</v>
      </c>
      <c r="D42" s="31" t="s">
        <v>128</v>
      </c>
      <c r="E42" s="31" t="s">
        <v>138</v>
      </c>
      <c r="F42" s="31">
        <v>4.4200000000000003E-2</v>
      </c>
      <c r="G42" s="31">
        <v>6.0400000000000002E-2</v>
      </c>
      <c r="H42" s="31">
        <v>4.1799999999999997E-2</v>
      </c>
      <c r="I42" s="31">
        <v>194.09</v>
      </c>
      <c r="J42" s="32">
        <v>90.05</v>
      </c>
    </row>
    <row r="43" spans="2:10" x14ac:dyDescent="0.25">
      <c r="B43" s="30">
        <v>4.3905000000000003</v>
      </c>
      <c r="C43" s="31">
        <v>669.51</v>
      </c>
      <c r="D43" s="31" t="s">
        <v>128</v>
      </c>
      <c r="E43" s="31" t="s">
        <v>139</v>
      </c>
      <c r="F43" s="31">
        <v>7.9600000000000004E-2</v>
      </c>
      <c r="G43" s="31">
        <v>0.10630000000000001</v>
      </c>
      <c r="H43" s="31">
        <v>7.5200000000000003E-2</v>
      </c>
      <c r="I43" s="31">
        <v>193.60400000000001</v>
      </c>
      <c r="J43" s="32">
        <v>89.78</v>
      </c>
    </row>
    <row r="44" spans="2:10" x14ac:dyDescent="0.25">
      <c r="B44" s="30">
        <v>4.4630000000000001</v>
      </c>
      <c r="C44" s="31">
        <v>672.55</v>
      </c>
      <c r="D44" s="31" t="s">
        <v>140</v>
      </c>
      <c r="E44" s="31" t="s">
        <v>141</v>
      </c>
      <c r="F44" s="31">
        <v>2.4400000000000002E-2</v>
      </c>
      <c r="G44" s="31">
        <v>0.03</v>
      </c>
      <c r="H44" s="31">
        <v>2.3599999999999999E-2</v>
      </c>
      <c r="I44" s="31">
        <v>189.464</v>
      </c>
      <c r="J44" s="32">
        <v>87.48</v>
      </c>
    </row>
    <row r="45" spans="2:10" x14ac:dyDescent="0.25">
      <c r="B45" s="30">
        <v>4.5538999999999996</v>
      </c>
      <c r="C45" s="31">
        <v>676.26</v>
      </c>
      <c r="D45" s="31" t="s">
        <v>128</v>
      </c>
      <c r="E45" s="31" t="s">
        <v>142</v>
      </c>
      <c r="F45" s="31">
        <v>8.6599999999999996E-2</v>
      </c>
      <c r="G45" s="31">
        <v>0.11700000000000001</v>
      </c>
      <c r="H45" s="31">
        <v>8.1900000000000001E-2</v>
      </c>
      <c r="I45" s="31">
        <v>197.33</v>
      </c>
      <c r="J45" s="32">
        <v>91.85</v>
      </c>
    </row>
    <row r="46" spans="2:10" ht="15.75" thickBot="1" x14ac:dyDescent="0.3">
      <c r="B46" s="33">
        <v>4.7195</v>
      </c>
      <c r="C46" s="34">
        <v>682.75</v>
      </c>
      <c r="D46" s="34" t="s">
        <v>140</v>
      </c>
      <c r="E46" s="34" t="s">
        <v>143</v>
      </c>
      <c r="F46" s="34">
        <v>8.1600000000000006E-2</v>
      </c>
      <c r="G46" s="34">
        <v>0.1017</v>
      </c>
      <c r="H46" s="34">
        <v>7.8799999999999995E-2</v>
      </c>
      <c r="I46" s="34">
        <v>195.386</v>
      </c>
      <c r="J46" s="35">
        <v>90.77</v>
      </c>
    </row>
    <row r="47" spans="2:10" x14ac:dyDescent="0.25">
      <c r="B47" s="36"/>
      <c r="C47" s="36"/>
      <c r="D47" s="36"/>
      <c r="E47" s="36"/>
      <c r="F47" s="36"/>
      <c r="G47" s="36"/>
      <c r="H47" s="36"/>
      <c r="I47" s="36"/>
      <c r="J47" s="36"/>
    </row>
    <row r="48" spans="2:10" x14ac:dyDescent="0.25">
      <c r="B48" s="36"/>
      <c r="C48" s="36"/>
      <c r="D48" s="36"/>
      <c r="E48" s="36"/>
      <c r="F48" s="36"/>
      <c r="G48" s="36"/>
      <c r="H48" s="36"/>
      <c r="I48" s="36"/>
      <c r="J48" s="36"/>
    </row>
    <row r="49" spans="2:10" x14ac:dyDescent="0.25">
      <c r="B49" s="36"/>
      <c r="C49" s="36"/>
      <c r="D49" s="36"/>
      <c r="E49" s="36"/>
      <c r="F49" s="36"/>
      <c r="G49" s="36"/>
      <c r="H49" s="36"/>
      <c r="I49" s="36"/>
      <c r="J49" s="36"/>
    </row>
    <row r="50" spans="2:10" x14ac:dyDescent="0.25">
      <c r="B50" s="36"/>
      <c r="C50" s="36"/>
      <c r="D50" s="36"/>
      <c r="E50" s="36"/>
      <c r="F50" s="36"/>
      <c r="G50" s="36"/>
      <c r="H50" s="36"/>
      <c r="I50" s="36"/>
      <c r="J50" s="36"/>
    </row>
    <row r="51" spans="2:10" x14ac:dyDescent="0.25">
      <c r="B51" s="36"/>
      <c r="C51" s="36"/>
      <c r="D51" s="36"/>
      <c r="E51" s="36"/>
      <c r="F51" s="36"/>
      <c r="G51" s="36"/>
      <c r="H51" s="36"/>
      <c r="I51" s="36"/>
      <c r="J51" s="36"/>
    </row>
    <row r="52" spans="2:10" ht="15.75" thickBot="1" x14ac:dyDescent="0.3">
      <c r="B52" s="36"/>
      <c r="C52" s="36"/>
      <c r="D52" s="36"/>
      <c r="E52" s="36"/>
      <c r="F52" s="36"/>
      <c r="G52" s="36"/>
      <c r="H52" s="36"/>
      <c r="I52" s="36"/>
      <c r="J52" s="36"/>
    </row>
    <row r="53" spans="2:10" ht="15.75" thickBot="1" x14ac:dyDescent="0.3">
      <c r="B53" s="24" t="s">
        <v>99</v>
      </c>
      <c r="C53" s="25" t="s">
        <v>100</v>
      </c>
      <c r="D53" s="25" t="s">
        <v>101</v>
      </c>
      <c r="E53" s="25" t="s">
        <v>102</v>
      </c>
      <c r="F53" s="25" t="s">
        <v>103</v>
      </c>
      <c r="G53" s="25" t="s">
        <v>104</v>
      </c>
      <c r="H53" s="25" t="s">
        <v>105</v>
      </c>
      <c r="I53" s="25" t="s">
        <v>94</v>
      </c>
      <c r="J53" s="26" t="s">
        <v>106</v>
      </c>
    </row>
    <row r="54" spans="2:10" x14ac:dyDescent="0.25">
      <c r="B54" s="27">
        <v>4.7910000000000004</v>
      </c>
      <c r="C54" s="28">
        <v>685.46</v>
      </c>
      <c r="D54" s="28" t="s">
        <v>140</v>
      </c>
      <c r="E54" s="28" t="s">
        <v>144</v>
      </c>
      <c r="F54" s="28">
        <v>7.3300000000000004E-2</v>
      </c>
      <c r="G54" s="28">
        <v>9.0899999999999995E-2</v>
      </c>
      <c r="H54" s="28">
        <v>7.0699999999999999E-2</v>
      </c>
      <c r="I54" s="28">
        <v>197.096</v>
      </c>
      <c r="J54" s="29">
        <v>91.72</v>
      </c>
    </row>
    <row r="55" spans="2:10" x14ac:dyDescent="0.25">
      <c r="B55" s="30">
        <v>4.8086000000000002</v>
      </c>
      <c r="C55" s="31">
        <v>686.11</v>
      </c>
      <c r="D55" s="31" t="s">
        <v>128</v>
      </c>
      <c r="E55" s="31" t="s">
        <v>145</v>
      </c>
      <c r="F55" s="31">
        <v>1.6400000000000001E-2</v>
      </c>
      <c r="G55" s="31">
        <v>2.1899999999999999E-2</v>
      </c>
      <c r="H55" s="31">
        <v>1.55E-2</v>
      </c>
      <c r="I55" s="31">
        <v>200.24600000000001</v>
      </c>
      <c r="J55" s="32">
        <v>93.47</v>
      </c>
    </row>
    <row r="56" spans="2:10" x14ac:dyDescent="0.25">
      <c r="B56" s="30">
        <v>4.8616000000000001</v>
      </c>
      <c r="C56" s="31">
        <v>688.07</v>
      </c>
      <c r="D56" s="31" t="s">
        <v>140</v>
      </c>
      <c r="E56" s="31" t="s">
        <v>146</v>
      </c>
      <c r="F56" s="31">
        <v>0.153</v>
      </c>
      <c r="G56" s="31">
        <v>0.189</v>
      </c>
      <c r="H56" s="31">
        <v>0.14760000000000001</v>
      </c>
      <c r="I56" s="31">
        <v>197.36600000000001</v>
      </c>
      <c r="J56" s="32">
        <v>91.87</v>
      </c>
    </row>
    <row r="57" spans="2:10" x14ac:dyDescent="0.25">
      <c r="B57" s="30">
        <v>5.2027999999999999</v>
      </c>
      <c r="C57" s="31">
        <v>700</v>
      </c>
      <c r="D57" s="31" t="s">
        <v>147</v>
      </c>
      <c r="E57" s="31" t="s">
        <v>148</v>
      </c>
      <c r="F57" s="31">
        <v>0.104</v>
      </c>
      <c r="G57" s="31">
        <v>0.14119999999999999</v>
      </c>
      <c r="H57" s="31">
        <v>9.8299999999999998E-2</v>
      </c>
      <c r="I57" s="31">
        <v>209.15600000000001</v>
      </c>
      <c r="J57" s="32">
        <v>98.42</v>
      </c>
    </row>
    <row r="58" spans="2:10" x14ac:dyDescent="0.25">
      <c r="B58" s="30">
        <v>5.8141999999999996</v>
      </c>
      <c r="C58" s="31">
        <v>721.87</v>
      </c>
      <c r="D58" s="31" t="s">
        <v>140</v>
      </c>
      <c r="E58" s="31" t="s">
        <v>149</v>
      </c>
      <c r="F58" s="31">
        <v>2.5700000000000001E-2</v>
      </c>
      <c r="G58" s="31">
        <v>3.2599999999999997E-2</v>
      </c>
      <c r="H58" s="31">
        <v>2.4799999999999999E-2</v>
      </c>
      <c r="I58" s="31">
        <v>211.154</v>
      </c>
      <c r="J58" s="32">
        <v>99.53</v>
      </c>
    </row>
    <row r="59" spans="2:10" x14ac:dyDescent="0.25">
      <c r="B59" s="30">
        <v>5.8375000000000004</v>
      </c>
      <c r="C59" s="31">
        <v>722.64</v>
      </c>
      <c r="D59" s="31" t="s">
        <v>140</v>
      </c>
      <c r="E59" s="31" t="s">
        <v>150</v>
      </c>
      <c r="F59" s="31">
        <v>0.28060000000000002</v>
      </c>
      <c r="G59" s="31">
        <v>0.33860000000000001</v>
      </c>
      <c r="H59" s="31">
        <v>0.27079999999999999</v>
      </c>
      <c r="I59" s="31">
        <v>213.67400000000001</v>
      </c>
      <c r="J59" s="32">
        <v>100.93</v>
      </c>
    </row>
    <row r="60" spans="2:10" x14ac:dyDescent="0.25">
      <c r="B60" s="30">
        <v>5.9386000000000001</v>
      </c>
      <c r="C60" s="31">
        <v>725.95</v>
      </c>
      <c r="D60" s="31" t="s">
        <v>151</v>
      </c>
      <c r="E60" s="31" t="s">
        <v>152</v>
      </c>
      <c r="F60" s="31">
        <v>4.9000000000000002E-2</v>
      </c>
      <c r="G60" s="31">
        <v>6.08E-2</v>
      </c>
      <c r="H60" s="31">
        <v>4.1399999999999999E-2</v>
      </c>
      <c r="I60" s="31">
        <v>220.80199999999999</v>
      </c>
      <c r="J60" s="32">
        <v>104.89</v>
      </c>
    </row>
    <row r="61" spans="2:10" x14ac:dyDescent="0.25">
      <c r="B61" s="30">
        <v>6.2336</v>
      </c>
      <c r="C61" s="31">
        <v>735.19</v>
      </c>
      <c r="D61" s="31" t="s">
        <v>140</v>
      </c>
      <c r="E61" s="31" t="s">
        <v>153</v>
      </c>
      <c r="F61" s="31">
        <v>6.2899999999999998E-2</v>
      </c>
      <c r="G61" s="31">
        <v>7.6200000000000004E-2</v>
      </c>
      <c r="H61" s="31">
        <v>6.0699999999999997E-2</v>
      </c>
      <c r="I61" s="31">
        <v>218.24600000000001</v>
      </c>
      <c r="J61" s="32">
        <v>103.47</v>
      </c>
    </row>
    <row r="62" spans="2:10" x14ac:dyDescent="0.25">
      <c r="B62" s="30">
        <v>6.2633999999999999</v>
      </c>
      <c r="C62" s="31">
        <v>736.09</v>
      </c>
      <c r="D62" s="31" t="s">
        <v>154</v>
      </c>
      <c r="E62" s="31" t="s">
        <v>155</v>
      </c>
      <c r="F62" s="31">
        <v>1.0500000000000001E-2</v>
      </c>
      <c r="G62" s="31">
        <v>1.41E-2</v>
      </c>
      <c r="H62" s="31">
        <v>8.6999999999999994E-3</v>
      </c>
      <c r="I62" s="31">
        <v>228.398</v>
      </c>
      <c r="J62" s="32">
        <v>109.11</v>
      </c>
    </row>
    <row r="63" spans="2:10" x14ac:dyDescent="0.25">
      <c r="B63" s="30">
        <v>6.3383000000000003</v>
      </c>
      <c r="C63" s="31">
        <v>738.33</v>
      </c>
      <c r="D63" s="31" t="s">
        <v>154</v>
      </c>
      <c r="E63" s="31" t="s">
        <v>156</v>
      </c>
      <c r="F63" s="31">
        <v>2.64E-2</v>
      </c>
      <c r="G63" s="31">
        <v>3.49E-2</v>
      </c>
      <c r="H63" s="31">
        <v>2.1899999999999999E-2</v>
      </c>
      <c r="I63" s="31">
        <v>228.97399999999999</v>
      </c>
      <c r="J63" s="32">
        <v>109.43</v>
      </c>
    </row>
    <row r="64" spans="2:10" x14ac:dyDescent="0.25">
      <c r="B64" s="30">
        <v>6.5404</v>
      </c>
      <c r="C64" s="31">
        <v>744.21</v>
      </c>
      <c r="D64" s="31" t="s">
        <v>151</v>
      </c>
      <c r="E64" s="31" t="s">
        <v>157</v>
      </c>
      <c r="F64" s="31">
        <v>7.1300000000000002E-2</v>
      </c>
      <c r="G64" s="31">
        <v>8.6699999999999999E-2</v>
      </c>
      <c r="H64" s="31">
        <v>6.0199999999999997E-2</v>
      </c>
      <c r="I64" s="31">
        <v>242.13200000000001</v>
      </c>
      <c r="J64" s="32">
        <v>116.74</v>
      </c>
    </row>
    <row r="65" spans="2:10" x14ac:dyDescent="0.25">
      <c r="B65" s="30">
        <v>6.5822000000000003</v>
      </c>
      <c r="C65" s="31">
        <v>745.4</v>
      </c>
      <c r="D65" s="31" t="s">
        <v>154</v>
      </c>
      <c r="E65" s="31" t="s">
        <v>158</v>
      </c>
      <c r="F65" s="31">
        <v>8.3999999999999995E-3</v>
      </c>
      <c r="G65" s="31">
        <v>1.0999999999999999E-2</v>
      </c>
      <c r="H65" s="31">
        <v>7.0000000000000001E-3</v>
      </c>
      <c r="I65" s="31">
        <v>233.54599999999999</v>
      </c>
      <c r="J65" s="32">
        <v>111.97</v>
      </c>
    </row>
    <row r="66" spans="2:10" x14ac:dyDescent="0.25">
      <c r="B66" s="30">
        <v>6.8049999999999997</v>
      </c>
      <c r="C66" s="31">
        <v>751.57</v>
      </c>
      <c r="D66" s="31" t="s">
        <v>151</v>
      </c>
      <c r="E66" s="31" t="s">
        <v>159</v>
      </c>
      <c r="F66" s="31">
        <v>0.11409999999999999</v>
      </c>
      <c r="G66" s="31">
        <v>0.13750000000000001</v>
      </c>
      <c r="H66" s="31">
        <v>9.6299999999999997E-2</v>
      </c>
      <c r="I66" s="31">
        <v>230.738</v>
      </c>
      <c r="J66" s="32">
        <v>110.41</v>
      </c>
    </row>
    <row r="67" spans="2:10" x14ac:dyDescent="0.25">
      <c r="B67" s="30">
        <v>6.9024999999999999</v>
      </c>
      <c r="C67" s="31">
        <v>754.19</v>
      </c>
      <c r="D67" s="31" t="s">
        <v>154</v>
      </c>
      <c r="E67" s="31" t="s">
        <v>160</v>
      </c>
      <c r="F67" s="31">
        <v>7.1999999999999995E-2</v>
      </c>
      <c r="G67" s="31">
        <v>9.2899999999999996E-2</v>
      </c>
      <c r="H67" s="31">
        <v>5.9700000000000003E-2</v>
      </c>
      <c r="I67" s="31">
        <v>236.24600000000001</v>
      </c>
      <c r="J67" s="32">
        <v>113.47</v>
      </c>
    </row>
    <row r="68" spans="2:10" x14ac:dyDescent="0.25">
      <c r="B68" s="30">
        <v>6.9617000000000004</v>
      </c>
      <c r="C68" s="31">
        <v>755.76</v>
      </c>
      <c r="D68" s="31"/>
      <c r="E68" s="31" t="s">
        <v>110</v>
      </c>
      <c r="F68" s="31">
        <v>1E-4</v>
      </c>
      <c r="G68" s="31">
        <v>2.0000000000000001E-4</v>
      </c>
      <c r="H68" s="31">
        <v>1E-4</v>
      </c>
      <c r="I68" s="31">
        <v>236.24600000000001</v>
      </c>
      <c r="J68" s="32">
        <v>113.47</v>
      </c>
    </row>
    <row r="69" spans="2:10" x14ac:dyDescent="0.25">
      <c r="B69" s="30">
        <v>7.0433000000000003</v>
      </c>
      <c r="C69" s="31">
        <v>757.9</v>
      </c>
      <c r="D69" s="31" t="s">
        <v>161</v>
      </c>
      <c r="E69" s="31" t="s">
        <v>162</v>
      </c>
      <c r="F69" s="31">
        <v>5.0900000000000001E-2</v>
      </c>
      <c r="G69" s="31">
        <v>5.45E-2</v>
      </c>
      <c r="H69" s="31">
        <v>5.2299999999999999E-2</v>
      </c>
      <c r="I69" s="31">
        <v>231.13399999999999</v>
      </c>
      <c r="J69" s="32">
        <v>110.63</v>
      </c>
    </row>
    <row r="70" spans="2:10" x14ac:dyDescent="0.25">
      <c r="B70" s="30">
        <v>7.3348000000000004</v>
      </c>
      <c r="C70" s="31">
        <v>765.28</v>
      </c>
      <c r="D70" s="31" t="s">
        <v>154</v>
      </c>
      <c r="E70" s="31" t="s">
        <v>163</v>
      </c>
      <c r="F70" s="31">
        <v>3.85E-2</v>
      </c>
      <c r="G70" s="31">
        <v>5.0200000000000002E-2</v>
      </c>
      <c r="H70" s="31">
        <v>3.1899999999999998E-2</v>
      </c>
      <c r="I70" s="31">
        <v>240.09800000000001</v>
      </c>
      <c r="J70" s="32">
        <v>115.61</v>
      </c>
    </row>
    <row r="71" spans="2:10" x14ac:dyDescent="0.25">
      <c r="B71" s="30">
        <v>7.3521000000000001</v>
      </c>
      <c r="C71" s="31">
        <v>765.71</v>
      </c>
      <c r="D71" s="31" t="s">
        <v>154</v>
      </c>
      <c r="E71" s="31" t="s">
        <v>164</v>
      </c>
      <c r="F71" s="31">
        <v>1.9800000000000002E-2</v>
      </c>
      <c r="G71" s="31">
        <v>2.58E-2</v>
      </c>
      <c r="H71" s="31">
        <v>1.6400000000000001E-2</v>
      </c>
      <c r="I71" s="31">
        <v>240.09800000000001</v>
      </c>
      <c r="J71" s="32">
        <v>115.61</v>
      </c>
    </row>
    <row r="72" spans="2:10" x14ac:dyDescent="0.25">
      <c r="B72" s="30">
        <v>7.4508000000000001</v>
      </c>
      <c r="C72" s="31">
        <v>768.12</v>
      </c>
      <c r="D72" s="31"/>
      <c r="E72" s="31" t="s">
        <v>110</v>
      </c>
      <c r="F72" s="31">
        <v>5.0000000000000001E-4</v>
      </c>
      <c r="G72" s="31">
        <v>5.9999999999999995E-4</v>
      </c>
      <c r="H72" s="31">
        <v>4.0000000000000002E-4</v>
      </c>
      <c r="I72" s="31">
        <v>240.09800000000001</v>
      </c>
      <c r="J72" s="32">
        <v>115.61</v>
      </c>
    </row>
    <row r="73" spans="2:10" x14ac:dyDescent="0.25">
      <c r="B73" s="30">
        <v>7.5492999999999997</v>
      </c>
      <c r="C73" s="31">
        <v>770.49</v>
      </c>
      <c r="D73" s="31" t="s">
        <v>154</v>
      </c>
      <c r="E73" s="31" t="s">
        <v>165</v>
      </c>
      <c r="F73" s="31">
        <v>2.9100000000000001E-2</v>
      </c>
      <c r="G73" s="31">
        <v>3.8800000000000001E-2</v>
      </c>
      <c r="H73" s="31">
        <v>2.4199999999999999E-2</v>
      </c>
      <c r="I73" s="31">
        <v>243.77</v>
      </c>
      <c r="J73" s="32">
        <v>117.65</v>
      </c>
    </row>
    <row r="74" spans="2:10" x14ac:dyDescent="0.25">
      <c r="B74" s="30">
        <v>7.6060999999999996</v>
      </c>
      <c r="C74" s="31">
        <v>771.83</v>
      </c>
      <c r="D74" s="31" t="s">
        <v>154</v>
      </c>
      <c r="E74" s="31" t="s">
        <v>166</v>
      </c>
      <c r="F74" s="31">
        <v>2.4899999999999999E-2</v>
      </c>
      <c r="G74" s="31">
        <v>3.2800000000000003E-2</v>
      </c>
      <c r="H74" s="31">
        <v>2.07E-2</v>
      </c>
      <c r="I74" s="31">
        <v>243.87799999999999</v>
      </c>
      <c r="J74" s="32">
        <v>117.71</v>
      </c>
    </row>
    <row r="75" spans="2:10" x14ac:dyDescent="0.25">
      <c r="B75" s="30">
        <v>7.6619000000000002</v>
      </c>
      <c r="C75" s="31">
        <v>773.15</v>
      </c>
      <c r="D75" s="31" t="s">
        <v>154</v>
      </c>
      <c r="E75" s="31" t="s">
        <v>167</v>
      </c>
      <c r="F75" s="31">
        <v>9.5999999999999992E-3</v>
      </c>
      <c r="G75" s="31">
        <v>1.2500000000000001E-2</v>
      </c>
      <c r="H75" s="31">
        <v>8.0000000000000002E-3</v>
      </c>
      <c r="I75" s="31">
        <v>240.09800000000001</v>
      </c>
      <c r="J75" s="32">
        <v>115.61</v>
      </c>
    </row>
    <row r="76" spans="2:10" x14ac:dyDescent="0.25">
      <c r="B76" s="30">
        <v>7.7633000000000001</v>
      </c>
      <c r="C76" s="31">
        <v>775.5</v>
      </c>
      <c r="D76" s="31" t="s">
        <v>151</v>
      </c>
      <c r="E76" s="31" t="s">
        <v>168</v>
      </c>
      <c r="F76" s="31">
        <v>9.7000000000000003E-3</v>
      </c>
      <c r="G76" s="31">
        <v>1.18E-2</v>
      </c>
      <c r="H76" s="31">
        <v>8.2000000000000007E-3</v>
      </c>
      <c r="I76" s="31">
        <v>242.16800000000001</v>
      </c>
      <c r="J76" s="32">
        <v>116.76</v>
      </c>
    </row>
    <row r="77" spans="2:10" x14ac:dyDescent="0.25">
      <c r="B77" s="30">
        <v>7.8391000000000002</v>
      </c>
      <c r="C77" s="31">
        <v>777.23</v>
      </c>
      <c r="D77" s="31"/>
      <c r="E77" s="31" t="s">
        <v>110</v>
      </c>
      <c r="F77" s="31">
        <v>2.1000000000000001E-2</v>
      </c>
      <c r="G77" s="31">
        <v>2.7900000000000001E-2</v>
      </c>
      <c r="H77" s="31">
        <v>1.78E-2</v>
      </c>
      <c r="I77" s="31">
        <v>242.16800000000001</v>
      </c>
      <c r="J77" s="32">
        <v>116.76</v>
      </c>
    </row>
    <row r="78" spans="2:10" x14ac:dyDescent="0.25">
      <c r="B78" s="30">
        <v>7.8895999999999997</v>
      </c>
      <c r="C78" s="31">
        <v>778.38</v>
      </c>
      <c r="D78" s="31" t="s">
        <v>154</v>
      </c>
      <c r="E78" s="31" t="s">
        <v>169</v>
      </c>
      <c r="F78" s="31">
        <v>0.1394</v>
      </c>
      <c r="G78" s="31">
        <v>0.18340000000000001</v>
      </c>
      <c r="H78" s="31">
        <v>0.1157</v>
      </c>
      <c r="I78" s="31">
        <v>246.07400000000001</v>
      </c>
      <c r="J78" s="32">
        <v>118.93</v>
      </c>
    </row>
    <row r="79" spans="2:10" x14ac:dyDescent="0.25">
      <c r="B79" s="30">
        <v>7.9108000000000001</v>
      </c>
      <c r="C79" s="31">
        <v>778.86</v>
      </c>
      <c r="D79" s="31" t="s">
        <v>151</v>
      </c>
      <c r="E79" s="31" t="s">
        <v>170</v>
      </c>
      <c r="F79" s="31">
        <v>3.1E-2</v>
      </c>
      <c r="G79" s="31">
        <v>3.73E-2</v>
      </c>
      <c r="H79" s="31">
        <v>2.6200000000000001E-2</v>
      </c>
      <c r="I79" s="31">
        <v>243.5</v>
      </c>
      <c r="J79" s="32">
        <v>117.5</v>
      </c>
    </row>
    <row r="80" spans="2:10" x14ac:dyDescent="0.25">
      <c r="B80" s="30">
        <v>7.9629000000000003</v>
      </c>
      <c r="C80" s="31">
        <v>780.02</v>
      </c>
      <c r="D80" s="31" t="s">
        <v>151</v>
      </c>
      <c r="E80" s="31" t="s">
        <v>171</v>
      </c>
      <c r="F80" s="31">
        <v>5.8799999999999998E-2</v>
      </c>
      <c r="G80" s="31">
        <v>7.1599999999999997E-2</v>
      </c>
      <c r="H80" s="31">
        <v>4.9599999999999998E-2</v>
      </c>
      <c r="I80" s="31">
        <v>246.84800000000001</v>
      </c>
      <c r="J80" s="32">
        <v>119.36</v>
      </c>
    </row>
    <row r="81" spans="2:10" x14ac:dyDescent="0.25">
      <c r="B81" s="30">
        <v>8.1745999999999999</v>
      </c>
      <c r="C81" s="31">
        <v>784.68</v>
      </c>
      <c r="D81" s="31" t="s">
        <v>151</v>
      </c>
      <c r="E81" s="31" t="s">
        <v>172</v>
      </c>
      <c r="F81" s="31">
        <v>2.8799999999999999E-2</v>
      </c>
      <c r="G81" s="31">
        <v>3.4299999999999997E-2</v>
      </c>
      <c r="H81" s="31">
        <v>2.4299999999999999E-2</v>
      </c>
      <c r="I81" s="31">
        <v>247.19</v>
      </c>
      <c r="J81" s="32">
        <v>119.55</v>
      </c>
    </row>
    <row r="82" spans="2:10" x14ac:dyDescent="0.25">
      <c r="B82" s="30">
        <v>8.2652999999999999</v>
      </c>
      <c r="C82" s="31">
        <v>786.63</v>
      </c>
      <c r="D82" s="31" t="s">
        <v>173</v>
      </c>
      <c r="E82" s="31" t="s">
        <v>174</v>
      </c>
      <c r="F82" s="31">
        <v>1.1999999999999999E-3</v>
      </c>
      <c r="G82" s="31">
        <v>1.5E-3</v>
      </c>
      <c r="H82" s="31">
        <v>8.9999999999999998E-4</v>
      </c>
      <c r="I82" s="31">
        <v>255.36199999999999</v>
      </c>
      <c r="J82" s="32">
        <v>124.09</v>
      </c>
    </row>
    <row r="83" spans="2:10" x14ac:dyDescent="0.25">
      <c r="B83" s="30">
        <v>8.3176000000000005</v>
      </c>
      <c r="C83" s="31">
        <v>787.74</v>
      </c>
      <c r="D83" s="31" t="s">
        <v>151</v>
      </c>
      <c r="E83" s="31" t="s">
        <v>175</v>
      </c>
      <c r="F83" s="31">
        <v>3.09E-2</v>
      </c>
      <c r="G83" s="31">
        <v>3.7400000000000003E-2</v>
      </c>
      <c r="H83" s="31">
        <v>2.6100000000000002E-2</v>
      </c>
      <c r="I83" s="31">
        <v>249.98</v>
      </c>
      <c r="J83" s="32">
        <v>121.1</v>
      </c>
    </row>
    <row r="84" spans="2:10" ht="15.75" thickBot="1" x14ac:dyDescent="0.3">
      <c r="B84" s="33">
        <v>8.4021000000000008</v>
      </c>
      <c r="C84" s="34">
        <v>789.52</v>
      </c>
      <c r="D84" s="34" t="s">
        <v>151</v>
      </c>
      <c r="E84" s="34" t="s">
        <v>176</v>
      </c>
      <c r="F84" s="34">
        <v>2.7E-2</v>
      </c>
      <c r="G84" s="34">
        <v>3.2599999999999997E-2</v>
      </c>
      <c r="H84" s="34">
        <v>2.2800000000000001E-2</v>
      </c>
      <c r="I84" s="34">
        <v>249.98</v>
      </c>
      <c r="J84" s="35">
        <v>121.1</v>
      </c>
    </row>
    <row r="85" spans="2:10" x14ac:dyDescent="0.25">
      <c r="B85" s="36"/>
      <c r="C85" s="36"/>
      <c r="D85" s="36"/>
      <c r="E85" s="36"/>
      <c r="F85" s="36"/>
      <c r="G85" s="36"/>
      <c r="H85" s="36"/>
      <c r="I85" s="36"/>
      <c r="J85" s="36"/>
    </row>
    <row r="86" spans="2:10" x14ac:dyDescent="0.25">
      <c r="B86" s="36"/>
      <c r="C86" s="36"/>
      <c r="D86" s="36"/>
      <c r="E86" s="36"/>
      <c r="F86" s="36"/>
      <c r="G86" s="36"/>
      <c r="H86" s="36"/>
      <c r="I86" s="36"/>
      <c r="J86" s="36"/>
    </row>
    <row r="87" spans="2:10" x14ac:dyDescent="0.25">
      <c r="B87" s="36"/>
      <c r="C87" s="36"/>
      <c r="D87" s="36"/>
      <c r="E87" s="36"/>
      <c r="F87" s="36"/>
      <c r="G87" s="36"/>
      <c r="H87" s="36"/>
      <c r="I87" s="36"/>
      <c r="J87" s="36"/>
    </row>
    <row r="88" spans="2:10" x14ac:dyDescent="0.25">
      <c r="B88" s="36"/>
      <c r="C88" s="36"/>
      <c r="D88" s="36"/>
      <c r="E88" s="36"/>
      <c r="F88" s="36"/>
      <c r="G88" s="36"/>
      <c r="H88" s="36"/>
      <c r="I88" s="36"/>
      <c r="J88" s="36"/>
    </row>
    <row r="89" spans="2:10" x14ac:dyDescent="0.25">
      <c r="B89" s="36"/>
      <c r="C89" s="36"/>
      <c r="D89" s="36"/>
      <c r="E89" s="36"/>
      <c r="F89" s="36"/>
      <c r="G89" s="36"/>
      <c r="H89" s="36"/>
      <c r="I89" s="36"/>
      <c r="J89" s="36"/>
    </row>
    <row r="90" spans="2:10" x14ac:dyDescent="0.25">
      <c r="B90" s="36"/>
      <c r="C90" s="36"/>
      <c r="D90" s="36"/>
      <c r="E90" s="36"/>
      <c r="F90" s="36"/>
      <c r="G90" s="36"/>
      <c r="H90" s="36"/>
      <c r="I90" s="36"/>
      <c r="J90" s="36"/>
    </row>
    <row r="91" spans="2:10" x14ac:dyDescent="0.25">
      <c r="B91" s="36"/>
      <c r="C91" s="36"/>
      <c r="D91" s="36"/>
      <c r="E91" s="36"/>
      <c r="F91" s="36"/>
      <c r="G91" s="36"/>
      <c r="H91" s="36"/>
      <c r="I91" s="36"/>
      <c r="J91" s="36"/>
    </row>
    <row r="92" spans="2:10" x14ac:dyDescent="0.25">
      <c r="B92" s="36"/>
      <c r="C92" s="36"/>
      <c r="D92" s="36"/>
      <c r="E92" s="36"/>
      <c r="F92" s="36"/>
      <c r="G92" s="36"/>
      <c r="H92" s="36"/>
      <c r="I92" s="36"/>
      <c r="J92" s="36"/>
    </row>
    <row r="93" spans="2:10" x14ac:dyDescent="0.25">
      <c r="B93" s="36"/>
      <c r="C93" s="36"/>
      <c r="D93" s="36"/>
      <c r="E93" s="36"/>
      <c r="F93" s="36"/>
      <c r="G93" s="36"/>
      <c r="H93" s="36"/>
      <c r="I93" s="36"/>
      <c r="J93" s="36"/>
    </row>
    <row r="94" spans="2:10" x14ac:dyDescent="0.25">
      <c r="B94" s="36"/>
      <c r="C94" s="36"/>
      <c r="D94" s="36"/>
      <c r="E94" s="36"/>
      <c r="F94" s="36"/>
      <c r="G94" s="36"/>
      <c r="H94" s="36"/>
      <c r="I94" s="36"/>
      <c r="J94" s="36"/>
    </row>
    <row r="95" spans="2:10" x14ac:dyDescent="0.25">
      <c r="B95" s="36"/>
      <c r="C95" s="36"/>
      <c r="D95" s="36"/>
      <c r="E95" s="36"/>
      <c r="F95" s="36"/>
      <c r="G95" s="36"/>
      <c r="H95" s="36"/>
      <c r="I95" s="36"/>
      <c r="J95" s="36"/>
    </row>
    <row r="96" spans="2:10" x14ac:dyDescent="0.25">
      <c r="B96" s="36"/>
      <c r="C96" s="36"/>
      <c r="D96" s="36"/>
      <c r="E96" s="36"/>
      <c r="F96" s="36"/>
      <c r="G96" s="36"/>
      <c r="H96" s="36"/>
      <c r="I96" s="36"/>
      <c r="J96" s="36"/>
    </row>
    <row r="97" spans="2:10" x14ac:dyDescent="0.25">
      <c r="B97" s="36"/>
      <c r="C97" s="36"/>
      <c r="D97" s="36"/>
      <c r="E97" s="36"/>
      <c r="F97" s="36"/>
      <c r="G97" s="36"/>
      <c r="H97" s="36"/>
      <c r="I97" s="36"/>
      <c r="J97" s="36"/>
    </row>
    <row r="98" spans="2:10" ht="15.75" thickBot="1" x14ac:dyDescent="0.3">
      <c r="B98" s="36"/>
      <c r="C98" s="36"/>
      <c r="D98" s="36"/>
      <c r="E98" s="36"/>
      <c r="F98" s="36"/>
      <c r="G98" s="36"/>
      <c r="H98" s="36"/>
      <c r="I98" s="36"/>
      <c r="J98" s="36"/>
    </row>
    <row r="99" spans="2:10" ht="15.75" thickBot="1" x14ac:dyDescent="0.3">
      <c r="B99" s="24" t="s">
        <v>99</v>
      </c>
      <c r="C99" s="25" t="s">
        <v>100</v>
      </c>
      <c r="D99" s="25" t="s">
        <v>101</v>
      </c>
      <c r="E99" s="25" t="s">
        <v>102</v>
      </c>
      <c r="F99" s="25" t="s">
        <v>103</v>
      </c>
      <c r="G99" s="25" t="s">
        <v>104</v>
      </c>
      <c r="H99" s="25" t="s">
        <v>105</v>
      </c>
      <c r="I99" s="25" t="s">
        <v>94</v>
      </c>
      <c r="J99" s="26" t="s">
        <v>106</v>
      </c>
    </row>
    <row r="100" spans="2:10" x14ac:dyDescent="0.25">
      <c r="B100" s="27">
        <v>8.4513999999999996</v>
      </c>
      <c r="C100" s="28">
        <v>790.55</v>
      </c>
      <c r="D100" s="28" t="s">
        <v>151</v>
      </c>
      <c r="E100" s="28" t="s">
        <v>177</v>
      </c>
      <c r="F100" s="28">
        <v>8.0100000000000005E-2</v>
      </c>
      <c r="G100" s="28">
        <v>9.6699999999999994E-2</v>
      </c>
      <c r="H100" s="28">
        <v>6.7599999999999993E-2</v>
      </c>
      <c r="I100" s="28">
        <v>250.16</v>
      </c>
      <c r="J100" s="29">
        <v>121.2</v>
      </c>
    </row>
    <row r="101" spans="2:10" x14ac:dyDescent="0.25">
      <c r="B101" s="30">
        <v>8.5284999999999993</v>
      </c>
      <c r="C101" s="31">
        <v>792.14</v>
      </c>
      <c r="D101" s="31" t="s">
        <v>151</v>
      </c>
      <c r="E101" s="31" t="s">
        <v>178</v>
      </c>
      <c r="F101" s="31">
        <v>5.3E-3</v>
      </c>
      <c r="G101" s="31">
        <v>6.3E-3</v>
      </c>
      <c r="H101" s="31">
        <v>4.4000000000000003E-3</v>
      </c>
      <c r="I101" s="31">
        <v>250.75399999999999</v>
      </c>
      <c r="J101" s="32">
        <v>121.53</v>
      </c>
    </row>
    <row r="102" spans="2:10" x14ac:dyDescent="0.25">
      <c r="B102" s="30">
        <v>8.6422000000000008</v>
      </c>
      <c r="C102" s="31">
        <v>794.46</v>
      </c>
      <c r="D102" s="31" t="s">
        <v>151</v>
      </c>
      <c r="E102" s="31" t="s">
        <v>179</v>
      </c>
      <c r="F102" s="31">
        <v>0.1018</v>
      </c>
      <c r="G102" s="31">
        <v>0.12180000000000001</v>
      </c>
      <c r="H102" s="31">
        <v>8.5999999999999993E-2</v>
      </c>
      <c r="I102" s="31">
        <v>254.17400000000001</v>
      </c>
      <c r="J102" s="32">
        <v>123.43</v>
      </c>
    </row>
    <row r="103" spans="2:10" x14ac:dyDescent="0.25">
      <c r="B103" s="30">
        <v>8.9210999999999991</v>
      </c>
      <c r="C103" s="31">
        <v>800</v>
      </c>
      <c r="D103" s="31" t="s">
        <v>180</v>
      </c>
      <c r="E103" s="31" t="s">
        <v>181</v>
      </c>
      <c r="F103" s="31">
        <v>9.1300000000000006E-2</v>
      </c>
      <c r="G103" s="31">
        <v>0.1206</v>
      </c>
      <c r="H103" s="31">
        <v>7.5700000000000003E-2</v>
      </c>
      <c r="I103" s="31">
        <v>258.22399999999999</v>
      </c>
      <c r="J103" s="32">
        <v>125.68</v>
      </c>
    </row>
    <row r="104" spans="2:10" x14ac:dyDescent="0.25">
      <c r="B104" s="30">
        <v>9.1231000000000009</v>
      </c>
      <c r="C104" s="31">
        <v>805.25</v>
      </c>
      <c r="D104" s="31" t="s">
        <v>173</v>
      </c>
      <c r="E104" s="31" t="s">
        <v>202</v>
      </c>
      <c r="F104" s="31">
        <v>4.0000000000000002E-4</v>
      </c>
      <c r="G104" s="31">
        <v>5.9999999999999995E-4</v>
      </c>
      <c r="H104" s="31">
        <v>2.9999999999999997E-4</v>
      </c>
      <c r="I104" s="31">
        <v>258.22399999999999</v>
      </c>
      <c r="J104" s="32">
        <v>125.68</v>
      </c>
    </row>
    <row r="105" spans="2:10" x14ac:dyDescent="0.25">
      <c r="B105" s="30">
        <v>9.2081</v>
      </c>
      <c r="C105" s="31">
        <v>807.43</v>
      </c>
      <c r="D105" s="31" t="s">
        <v>151</v>
      </c>
      <c r="E105" s="31" t="s">
        <v>182</v>
      </c>
      <c r="F105" s="31">
        <v>2.1600000000000001E-2</v>
      </c>
      <c r="G105" s="31">
        <v>2.5899999999999999E-2</v>
      </c>
      <c r="H105" s="31">
        <v>1.83E-2</v>
      </c>
      <c r="I105" s="31">
        <v>259.57400000000001</v>
      </c>
      <c r="J105" s="32">
        <v>126.43</v>
      </c>
    </row>
    <row r="106" spans="2:10" x14ac:dyDescent="0.25">
      <c r="B106" s="30">
        <v>9.3293999999999997</v>
      </c>
      <c r="C106" s="31">
        <v>810.48</v>
      </c>
      <c r="D106" s="31"/>
      <c r="E106" s="31" t="s">
        <v>110</v>
      </c>
      <c r="F106" s="31">
        <v>5.9999999999999995E-4</v>
      </c>
      <c r="G106" s="31">
        <v>6.9999999999999999E-4</v>
      </c>
      <c r="H106" s="31">
        <v>5.0000000000000001E-4</v>
      </c>
      <c r="I106" s="31">
        <v>259.57400000000001</v>
      </c>
      <c r="J106" s="32">
        <v>126.43</v>
      </c>
    </row>
    <row r="107" spans="2:10" x14ac:dyDescent="0.25">
      <c r="B107" s="30">
        <v>9.3788</v>
      </c>
      <c r="C107" s="31">
        <v>811.72</v>
      </c>
      <c r="D107" s="31"/>
      <c r="E107" s="31" t="s">
        <v>110</v>
      </c>
      <c r="F107" s="31">
        <v>4.0000000000000002E-4</v>
      </c>
      <c r="G107" s="31">
        <v>5.0000000000000001E-4</v>
      </c>
      <c r="H107" s="31">
        <v>2.9999999999999997E-4</v>
      </c>
      <c r="I107" s="31">
        <v>259.57400000000001</v>
      </c>
      <c r="J107" s="32">
        <v>126.43</v>
      </c>
    </row>
    <row r="108" spans="2:10" x14ac:dyDescent="0.25">
      <c r="B108" s="30">
        <v>9.4822000000000006</v>
      </c>
      <c r="C108" s="31">
        <v>814.27</v>
      </c>
      <c r="D108" s="31" t="s">
        <v>151</v>
      </c>
      <c r="E108" s="31" t="s">
        <v>183</v>
      </c>
      <c r="F108" s="31">
        <v>8.3000000000000001E-3</v>
      </c>
      <c r="G108" s="31">
        <v>9.9000000000000008E-3</v>
      </c>
      <c r="H108" s="31">
        <v>7.0000000000000001E-3</v>
      </c>
      <c r="I108" s="31">
        <v>259.57400000000001</v>
      </c>
      <c r="J108" s="32">
        <v>126.43</v>
      </c>
    </row>
    <row r="109" spans="2:10" x14ac:dyDescent="0.25">
      <c r="B109" s="30">
        <v>9.5838999999999999</v>
      </c>
      <c r="C109" s="31">
        <v>816.75</v>
      </c>
      <c r="D109" s="31" t="s">
        <v>173</v>
      </c>
      <c r="E109" s="31" t="s">
        <v>184</v>
      </c>
      <c r="F109" s="31">
        <v>3.3E-3</v>
      </c>
      <c r="G109" s="31">
        <v>4.1000000000000003E-3</v>
      </c>
      <c r="H109" s="31">
        <v>2.3999999999999998E-3</v>
      </c>
      <c r="I109" s="31">
        <v>271.45400000000001</v>
      </c>
      <c r="J109" s="32">
        <v>133.03</v>
      </c>
    </row>
    <row r="110" spans="2:10" x14ac:dyDescent="0.25">
      <c r="B110" s="30">
        <v>9.6595999999999993</v>
      </c>
      <c r="C110" s="31">
        <v>818.58</v>
      </c>
      <c r="D110" s="31" t="s">
        <v>173</v>
      </c>
      <c r="E110" s="31" t="s">
        <v>185</v>
      </c>
      <c r="F110" s="31">
        <v>1.06E-2</v>
      </c>
      <c r="G110" s="31">
        <v>1.34E-2</v>
      </c>
      <c r="H110" s="31">
        <v>7.9000000000000008E-3</v>
      </c>
      <c r="I110" s="31">
        <v>282.30799999999999</v>
      </c>
      <c r="J110" s="32">
        <v>139.06</v>
      </c>
    </row>
    <row r="111" spans="2:10" x14ac:dyDescent="0.25">
      <c r="B111" s="30">
        <v>9.74</v>
      </c>
      <c r="C111" s="31">
        <v>820.5</v>
      </c>
      <c r="D111" s="31" t="s">
        <v>151</v>
      </c>
      <c r="E111" s="31" t="s">
        <v>186</v>
      </c>
      <c r="F111" s="31">
        <v>2.3999999999999998E-3</v>
      </c>
      <c r="G111" s="31">
        <v>3.0999999999999999E-3</v>
      </c>
      <c r="H111" s="31">
        <v>1.8E-3</v>
      </c>
      <c r="I111" s="31">
        <v>282.30799999999999</v>
      </c>
      <c r="J111" s="32">
        <v>139.06</v>
      </c>
    </row>
    <row r="112" spans="2:10" x14ac:dyDescent="0.25">
      <c r="B112" s="30">
        <v>9.9291999999999998</v>
      </c>
      <c r="C112" s="31">
        <v>824.95</v>
      </c>
      <c r="D112" s="31" t="s">
        <v>151</v>
      </c>
      <c r="E112" s="31" t="s">
        <v>187</v>
      </c>
      <c r="F112" s="31">
        <v>3.6400000000000002E-2</v>
      </c>
      <c r="G112" s="31">
        <v>4.24E-2</v>
      </c>
      <c r="H112" s="31">
        <v>3.0700000000000002E-2</v>
      </c>
      <c r="I112" s="31">
        <v>265.53199999999998</v>
      </c>
      <c r="J112" s="32">
        <v>129.74</v>
      </c>
    </row>
    <row r="113" spans="2:10" x14ac:dyDescent="0.25">
      <c r="B113" s="30">
        <v>9.9619</v>
      </c>
      <c r="C113" s="31">
        <v>825.71</v>
      </c>
      <c r="D113" s="31"/>
      <c r="E113" s="31" t="s">
        <v>110</v>
      </c>
      <c r="F113" s="31">
        <v>9.4000000000000004E-3</v>
      </c>
      <c r="G113" s="31">
        <v>1.24E-2</v>
      </c>
      <c r="H113" s="31">
        <v>2.7699999999999999E-2</v>
      </c>
      <c r="I113" s="31">
        <v>265.53199999999998</v>
      </c>
      <c r="J113" s="32">
        <v>129.74</v>
      </c>
    </row>
    <row r="114" spans="2:10" x14ac:dyDescent="0.25">
      <c r="B114" s="30">
        <v>10.0648</v>
      </c>
      <c r="C114" s="31">
        <v>828.08</v>
      </c>
      <c r="D114" s="31" t="s">
        <v>173</v>
      </c>
      <c r="E114" s="31" t="s">
        <v>188</v>
      </c>
      <c r="F114" s="31">
        <v>4.3E-3</v>
      </c>
      <c r="G114" s="31">
        <v>5.5999999999999999E-3</v>
      </c>
      <c r="H114" s="31">
        <v>3.2000000000000002E-3</v>
      </c>
      <c r="I114" s="31">
        <v>270.86</v>
      </c>
      <c r="J114" s="32">
        <v>132.69999999999999</v>
      </c>
    </row>
    <row r="115" spans="2:10" x14ac:dyDescent="0.25">
      <c r="B115" s="30">
        <v>10.1778</v>
      </c>
      <c r="C115" s="31">
        <v>830.65</v>
      </c>
      <c r="D115" s="31" t="s">
        <v>189</v>
      </c>
      <c r="E115" s="31" t="s">
        <v>190</v>
      </c>
      <c r="F115" s="31">
        <v>0.15659999999999999</v>
      </c>
      <c r="G115" s="31">
        <v>0.1883</v>
      </c>
      <c r="H115" s="31">
        <v>0.1176</v>
      </c>
      <c r="I115" s="31">
        <v>275</v>
      </c>
      <c r="J115" s="32">
        <v>135</v>
      </c>
    </row>
    <row r="116" spans="2:10" x14ac:dyDescent="0.25">
      <c r="B116" s="30">
        <v>10.2445</v>
      </c>
      <c r="C116" s="31">
        <v>832.15</v>
      </c>
      <c r="D116" s="31" t="s">
        <v>173</v>
      </c>
      <c r="E116" s="31" t="s">
        <v>191</v>
      </c>
      <c r="F116" s="31">
        <v>2.4899999999999999E-2</v>
      </c>
      <c r="G116" s="31">
        <v>3.2300000000000002E-2</v>
      </c>
      <c r="H116" s="31">
        <v>1.84E-2</v>
      </c>
      <c r="I116" s="31">
        <v>271.22000000000003</v>
      </c>
      <c r="J116" s="32">
        <v>132.9</v>
      </c>
    </row>
    <row r="117" spans="2:10" x14ac:dyDescent="0.25">
      <c r="B117" s="30">
        <v>10.3399</v>
      </c>
      <c r="C117" s="31">
        <v>834.28</v>
      </c>
      <c r="D117" s="31" t="s">
        <v>173</v>
      </c>
      <c r="E117" s="31" t="s">
        <v>192</v>
      </c>
      <c r="F117" s="31">
        <v>0.01</v>
      </c>
      <c r="G117" s="31">
        <v>1.2999999999999999E-2</v>
      </c>
      <c r="H117" s="31">
        <v>7.4000000000000003E-3</v>
      </c>
      <c r="I117" s="31">
        <v>271.22000000000003</v>
      </c>
      <c r="J117" s="32">
        <v>132.9</v>
      </c>
    </row>
    <row r="118" spans="2:10" x14ac:dyDescent="0.25">
      <c r="B118" s="30">
        <v>10.4405</v>
      </c>
      <c r="C118" s="31">
        <v>836.5</v>
      </c>
      <c r="D118" s="31" t="s">
        <v>173</v>
      </c>
      <c r="E118" s="31" t="s">
        <v>193</v>
      </c>
      <c r="F118" s="31">
        <v>0.26900000000000002</v>
      </c>
      <c r="G118" s="31">
        <v>0.34910000000000002</v>
      </c>
      <c r="H118" s="31">
        <v>0.19869999999999999</v>
      </c>
      <c r="I118" s="31">
        <v>271.22000000000003</v>
      </c>
      <c r="J118" s="32">
        <v>132.9</v>
      </c>
    </row>
    <row r="119" spans="2:10" x14ac:dyDescent="0.25">
      <c r="B119" s="30">
        <v>10.5641</v>
      </c>
      <c r="C119" s="31">
        <v>839.19</v>
      </c>
      <c r="D119" s="31" t="s">
        <v>173</v>
      </c>
      <c r="E119" s="31" t="s">
        <v>194</v>
      </c>
      <c r="F119" s="31">
        <v>3.5999999999999997E-2</v>
      </c>
      <c r="G119" s="31">
        <v>4.6699999999999998E-2</v>
      </c>
      <c r="H119" s="31">
        <v>2.6599999999999999E-2</v>
      </c>
      <c r="I119" s="31">
        <v>276.8</v>
      </c>
      <c r="J119" s="32">
        <v>136</v>
      </c>
    </row>
    <row r="120" spans="2:10" x14ac:dyDescent="0.25">
      <c r="B120" s="30">
        <v>10.6256</v>
      </c>
      <c r="C120" s="31">
        <v>840.52</v>
      </c>
      <c r="D120" s="31" t="s">
        <v>173</v>
      </c>
      <c r="E120" s="31" t="s">
        <v>195</v>
      </c>
      <c r="F120" s="31">
        <v>5.4000000000000003E-3</v>
      </c>
      <c r="G120" s="31">
        <v>6.8999999999999999E-3</v>
      </c>
      <c r="H120" s="31">
        <v>4.0000000000000001E-3</v>
      </c>
      <c r="I120" s="31">
        <v>276.8</v>
      </c>
      <c r="J120" s="32">
        <v>136</v>
      </c>
    </row>
    <row r="121" spans="2:10" x14ac:dyDescent="0.25">
      <c r="B121" s="30">
        <v>10.6967</v>
      </c>
      <c r="C121" s="31">
        <v>842.04</v>
      </c>
      <c r="D121" s="31" t="s">
        <v>173</v>
      </c>
      <c r="E121" s="31" t="s">
        <v>196</v>
      </c>
      <c r="F121" s="31">
        <v>1.6E-2</v>
      </c>
      <c r="G121" s="31">
        <v>2.1000000000000001E-2</v>
      </c>
      <c r="H121" s="31">
        <v>1.1900000000000001E-2</v>
      </c>
      <c r="I121" s="31">
        <v>275.39600000000002</v>
      </c>
      <c r="J121" s="32">
        <v>135.22</v>
      </c>
    </row>
    <row r="122" spans="2:10" x14ac:dyDescent="0.25">
      <c r="B122" s="30">
        <v>10.761799999999999</v>
      </c>
      <c r="C122" s="31">
        <v>843.43</v>
      </c>
      <c r="D122" s="31" t="s">
        <v>189</v>
      </c>
      <c r="E122" s="31" t="s">
        <v>197</v>
      </c>
      <c r="F122" s="31">
        <v>2.1999999999999999E-2</v>
      </c>
      <c r="G122" s="31">
        <v>2.5899999999999999E-2</v>
      </c>
      <c r="H122" s="31">
        <v>1.6500000000000001E-2</v>
      </c>
      <c r="I122" s="31">
        <v>295.86200000000002</v>
      </c>
      <c r="J122" s="32">
        <v>146.59</v>
      </c>
    </row>
    <row r="123" spans="2:10" x14ac:dyDescent="0.25">
      <c r="B123" s="30">
        <v>10.8424</v>
      </c>
      <c r="C123" s="31">
        <v>845.13</v>
      </c>
      <c r="D123" s="31" t="s">
        <v>189</v>
      </c>
      <c r="E123" s="31" t="s">
        <v>198</v>
      </c>
      <c r="F123" s="31">
        <v>1.35E-2</v>
      </c>
      <c r="G123" s="31">
        <v>1.61E-2</v>
      </c>
      <c r="H123" s="31">
        <v>1.0200000000000001E-2</v>
      </c>
      <c r="I123" s="31">
        <v>32</v>
      </c>
      <c r="J123" s="32">
        <v>0</v>
      </c>
    </row>
    <row r="124" spans="2:10" x14ac:dyDescent="0.25">
      <c r="B124" s="30">
        <v>11.070399999999999</v>
      </c>
      <c r="C124" s="31">
        <v>849.86</v>
      </c>
      <c r="D124" s="31" t="s">
        <v>199</v>
      </c>
      <c r="E124" s="31" t="s">
        <v>200</v>
      </c>
      <c r="F124" s="31">
        <v>5.2699999999999997E-2</v>
      </c>
      <c r="G124" s="31">
        <v>5.6399999999999999E-2</v>
      </c>
      <c r="H124" s="31">
        <v>4.7E-2</v>
      </c>
      <c r="I124" s="31">
        <v>277.16000000000003</v>
      </c>
      <c r="J124" s="32">
        <v>136.19999999999999</v>
      </c>
    </row>
    <row r="125" spans="2:10" x14ac:dyDescent="0.25">
      <c r="B125" s="30">
        <v>11.1332</v>
      </c>
      <c r="C125" s="31">
        <v>851.14</v>
      </c>
      <c r="D125" s="31" t="s">
        <v>189</v>
      </c>
      <c r="E125" s="31" t="s">
        <v>201</v>
      </c>
      <c r="F125" s="31">
        <v>6.2799999999999995E-2</v>
      </c>
      <c r="G125" s="31">
        <v>7.4800000000000005E-2</v>
      </c>
      <c r="H125" s="31">
        <v>4.7100000000000003E-2</v>
      </c>
      <c r="I125" s="31">
        <v>32</v>
      </c>
      <c r="J125" s="32">
        <v>0</v>
      </c>
    </row>
    <row r="126" spans="2:10" x14ac:dyDescent="0.25">
      <c r="B126" s="30">
        <v>11.224</v>
      </c>
      <c r="C126" s="31">
        <v>852.98</v>
      </c>
      <c r="D126" s="31"/>
      <c r="E126" s="31" t="s">
        <v>110</v>
      </c>
      <c r="F126" s="31">
        <v>7.0499999999999993E-2</v>
      </c>
      <c r="G126" s="31">
        <v>9.35E-2</v>
      </c>
      <c r="H126" s="31">
        <v>5.2900000000000003E-2</v>
      </c>
      <c r="I126" s="31">
        <v>32</v>
      </c>
      <c r="J126" s="32">
        <v>0</v>
      </c>
    </row>
    <row r="127" spans="2:10" x14ac:dyDescent="0.25">
      <c r="B127" s="30">
        <v>11.334</v>
      </c>
      <c r="C127" s="31">
        <v>855.19</v>
      </c>
      <c r="D127" s="31"/>
      <c r="E127" s="31" t="s">
        <v>110</v>
      </c>
      <c r="F127" s="31">
        <v>1.5599999999999999E-2</v>
      </c>
      <c r="G127" s="31">
        <v>2.06E-2</v>
      </c>
      <c r="H127" s="31">
        <v>1.17E-2</v>
      </c>
      <c r="I127" s="31">
        <v>32</v>
      </c>
      <c r="J127" s="32">
        <v>0</v>
      </c>
    </row>
    <row r="128" spans="2:10" x14ac:dyDescent="0.25">
      <c r="B128" s="30">
        <v>11.4415</v>
      </c>
      <c r="C128" s="31">
        <v>857.33</v>
      </c>
      <c r="D128" s="31" t="s">
        <v>173</v>
      </c>
      <c r="E128" s="31" t="s">
        <v>208</v>
      </c>
      <c r="F128" s="31">
        <v>3.8E-3</v>
      </c>
      <c r="G128" s="31">
        <v>4.8999999999999998E-3</v>
      </c>
      <c r="H128" s="31">
        <v>2.8E-3</v>
      </c>
      <c r="I128" s="31">
        <v>32</v>
      </c>
      <c r="J128" s="32">
        <v>0</v>
      </c>
    </row>
    <row r="129" spans="2:10" x14ac:dyDescent="0.25">
      <c r="B129" s="30">
        <v>11.555</v>
      </c>
      <c r="C129" s="31">
        <v>859.56</v>
      </c>
      <c r="D129" s="31" t="s">
        <v>199</v>
      </c>
      <c r="E129" s="31" t="s">
        <v>203</v>
      </c>
      <c r="F129" s="31">
        <v>4.4299999999999999E-2</v>
      </c>
      <c r="G129" s="31">
        <v>4.7500000000000001E-2</v>
      </c>
      <c r="H129" s="31">
        <v>3.95E-2</v>
      </c>
      <c r="I129" s="31">
        <v>282.416</v>
      </c>
      <c r="J129" s="32">
        <v>139.12</v>
      </c>
    </row>
    <row r="130" spans="2:10" ht="15.75" thickBot="1" x14ac:dyDescent="0.3">
      <c r="B130" s="33">
        <v>11.6837</v>
      </c>
      <c r="C130" s="34">
        <v>862.05</v>
      </c>
      <c r="D130" s="34" t="s">
        <v>199</v>
      </c>
      <c r="E130" s="34" t="s">
        <v>204</v>
      </c>
      <c r="F130" s="34">
        <v>6.1199999999999997E-2</v>
      </c>
      <c r="G130" s="34">
        <v>6.59E-2</v>
      </c>
      <c r="H130" s="34">
        <v>5.4600000000000003E-2</v>
      </c>
      <c r="I130" s="34">
        <v>281.048</v>
      </c>
      <c r="J130" s="35">
        <v>138.36000000000001</v>
      </c>
    </row>
    <row r="131" spans="2:10" x14ac:dyDescent="0.25">
      <c r="B131" s="36"/>
      <c r="C131" s="36"/>
      <c r="D131" s="36"/>
      <c r="E131" s="36"/>
      <c r="F131" s="36"/>
      <c r="G131" s="36"/>
      <c r="H131" s="36"/>
      <c r="I131" s="36"/>
      <c r="J131" s="36"/>
    </row>
    <row r="132" spans="2:10" x14ac:dyDescent="0.25">
      <c r="B132" s="36"/>
      <c r="C132" s="36"/>
      <c r="D132" s="36"/>
      <c r="E132" s="36"/>
      <c r="F132" s="36"/>
      <c r="G132" s="36"/>
      <c r="H132" s="36"/>
      <c r="I132" s="36"/>
      <c r="J132" s="36"/>
    </row>
    <row r="133" spans="2:10" x14ac:dyDescent="0.25">
      <c r="B133" s="36"/>
      <c r="C133" s="36"/>
      <c r="D133" s="36"/>
      <c r="E133" s="36"/>
      <c r="F133" s="36"/>
      <c r="G133" s="36"/>
      <c r="H133" s="36"/>
      <c r="I133" s="36"/>
      <c r="J133" s="36"/>
    </row>
    <row r="134" spans="2:10" x14ac:dyDescent="0.25"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2:10" x14ac:dyDescent="0.25">
      <c r="B135" s="36"/>
      <c r="C135" s="36"/>
      <c r="D135" s="36"/>
      <c r="E135" s="36"/>
      <c r="F135" s="36"/>
      <c r="G135" s="36"/>
      <c r="H135" s="36"/>
      <c r="I135" s="36"/>
      <c r="J135" s="36"/>
    </row>
    <row r="136" spans="2:10" x14ac:dyDescent="0.25">
      <c r="B136" s="36"/>
      <c r="C136" s="36"/>
      <c r="D136" s="36"/>
      <c r="E136" s="36"/>
      <c r="F136" s="36"/>
      <c r="G136" s="36"/>
      <c r="H136" s="36"/>
      <c r="I136" s="36"/>
      <c r="J136" s="36"/>
    </row>
    <row r="137" spans="2:10" x14ac:dyDescent="0.25">
      <c r="B137" s="36"/>
      <c r="C137" s="36"/>
      <c r="D137" s="36"/>
      <c r="E137" s="36"/>
      <c r="F137" s="36"/>
      <c r="G137" s="36"/>
      <c r="H137" s="36"/>
      <c r="I137" s="36"/>
      <c r="J137" s="36"/>
    </row>
    <row r="138" spans="2:10" x14ac:dyDescent="0.25">
      <c r="B138" s="36"/>
      <c r="C138" s="36"/>
      <c r="D138" s="36"/>
      <c r="E138" s="36"/>
      <c r="F138" s="36"/>
      <c r="G138" s="36"/>
      <c r="H138" s="36"/>
      <c r="I138" s="36"/>
      <c r="J138" s="36"/>
    </row>
    <row r="139" spans="2:10" x14ac:dyDescent="0.25">
      <c r="B139" s="36"/>
      <c r="C139" s="36"/>
      <c r="D139" s="36"/>
      <c r="E139" s="36"/>
      <c r="F139" s="36"/>
      <c r="G139" s="36"/>
      <c r="H139" s="36"/>
      <c r="I139" s="36"/>
      <c r="J139" s="36"/>
    </row>
    <row r="140" spans="2:10" x14ac:dyDescent="0.25">
      <c r="B140" s="36"/>
      <c r="C140" s="36"/>
      <c r="D140" s="36"/>
      <c r="E140" s="36"/>
      <c r="F140" s="36"/>
      <c r="G140" s="36"/>
      <c r="H140" s="36"/>
      <c r="I140" s="36"/>
      <c r="J140" s="36"/>
    </row>
    <row r="141" spans="2:10" x14ac:dyDescent="0.25">
      <c r="B141" s="36"/>
      <c r="C141" s="36"/>
      <c r="D141" s="36"/>
      <c r="E141" s="36"/>
      <c r="F141" s="36"/>
      <c r="G141" s="36"/>
      <c r="H141" s="36"/>
      <c r="I141" s="36"/>
      <c r="J141" s="36"/>
    </row>
    <row r="142" spans="2:10" x14ac:dyDescent="0.25">
      <c r="B142" s="36"/>
      <c r="C142" s="36"/>
      <c r="D142" s="36"/>
      <c r="E142" s="36"/>
      <c r="F142" s="36"/>
      <c r="G142" s="36"/>
      <c r="H142" s="36"/>
      <c r="I142" s="36"/>
      <c r="J142" s="36"/>
    </row>
    <row r="143" spans="2:10" x14ac:dyDescent="0.25">
      <c r="B143" s="36"/>
      <c r="C143" s="36"/>
      <c r="D143" s="36"/>
      <c r="E143" s="36"/>
      <c r="F143" s="36"/>
      <c r="G143" s="36"/>
      <c r="H143" s="36"/>
      <c r="I143" s="36"/>
      <c r="J143" s="36"/>
    </row>
    <row r="144" spans="2:10" ht="15.75" thickBot="1" x14ac:dyDescent="0.3">
      <c r="B144" s="36"/>
      <c r="C144" s="36"/>
      <c r="D144" s="36"/>
      <c r="E144" s="36"/>
      <c r="F144" s="36"/>
      <c r="G144" s="36"/>
      <c r="H144" s="36"/>
      <c r="I144" s="36"/>
      <c r="J144" s="36"/>
    </row>
    <row r="145" spans="2:10" ht="15.75" thickBot="1" x14ac:dyDescent="0.3">
      <c r="B145" s="24" t="s">
        <v>99</v>
      </c>
      <c r="C145" s="25" t="s">
        <v>100</v>
      </c>
      <c r="D145" s="25" t="s">
        <v>101</v>
      </c>
      <c r="E145" s="25" t="s">
        <v>102</v>
      </c>
      <c r="F145" s="25" t="s">
        <v>103</v>
      </c>
      <c r="G145" s="25" t="s">
        <v>104</v>
      </c>
      <c r="H145" s="25" t="s">
        <v>105</v>
      </c>
      <c r="I145" s="25" t="s">
        <v>94</v>
      </c>
      <c r="J145" s="26" t="s">
        <v>106</v>
      </c>
    </row>
    <row r="146" spans="2:10" x14ac:dyDescent="0.25">
      <c r="B146" s="27">
        <v>11.795299999999999</v>
      </c>
      <c r="C146" s="28">
        <v>864.2</v>
      </c>
      <c r="D146" s="28" t="s">
        <v>173</v>
      </c>
      <c r="E146" s="28" t="s">
        <v>205</v>
      </c>
      <c r="F146" s="28">
        <v>5.7000000000000002E-3</v>
      </c>
      <c r="G146" s="28">
        <v>7.3000000000000001E-3</v>
      </c>
      <c r="H146" s="28">
        <v>4.1999999999999997E-3</v>
      </c>
      <c r="I146" s="28">
        <v>284.89999999999998</v>
      </c>
      <c r="J146" s="29">
        <v>140.5</v>
      </c>
    </row>
    <row r="147" spans="2:10" x14ac:dyDescent="0.25">
      <c r="B147" s="30">
        <v>11.8733</v>
      </c>
      <c r="C147" s="31">
        <v>865.68</v>
      </c>
      <c r="D147" s="31" t="s">
        <v>173</v>
      </c>
      <c r="E147" s="31" t="s">
        <v>206</v>
      </c>
      <c r="F147" s="31">
        <v>2.7799999999999998E-2</v>
      </c>
      <c r="G147" s="31">
        <v>3.5299999999999998E-2</v>
      </c>
      <c r="H147" s="31">
        <v>2.0500000000000001E-2</v>
      </c>
      <c r="I147" s="31">
        <v>285.08</v>
      </c>
      <c r="J147" s="32">
        <v>140.6</v>
      </c>
    </row>
    <row r="148" spans="2:10" x14ac:dyDescent="0.25">
      <c r="B148" s="30">
        <v>11.949199999999999</v>
      </c>
      <c r="C148" s="31">
        <v>867.11</v>
      </c>
      <c r="D148" s="31" t="s">
        <v>189</v>
      </c>
      <c r="E148" s="31" t="s">
        <v>207</v>
      </c>
      <c r="F148" s="31">
        <v>1.9400000000000001E-2</v>
      </c>
      <c r="G148" s="31">
        <v>2.3099999999999999E-2</v>
      </c>
      <c r="H148" s="31">
        <v>1.46E-2</v>
      </c>
      <c r="I148" s="31">
        <v>285.08</v>
      </c>
      <c r="J148" s="32">
        <v>140.6</v>
      </c>
    </row>
    <row r="149" spans="2:10" x14ac:dyDescent="0.25">
      <c r="B149" s="30">
        <v>12.0199</v>
      </c>
      <c r="C149" s="31">
        <v>868.43</v>
      </c>
      <c r="D149" s="31" t="s">
        <v>173</v>
      </c>
      <c r="E149" s="31" t="s">
        <v>217</v>
      </c>
      <c r="F149" s="31">
        <v>1.35E-2</v>
      </c>
      <c r="G149" s="31">
        <v>1.72E-2</v>
      </c>
      <c r="H149" s="31">
        <v>0.01</v>
      </c>
      <c r="I149" s="31">
        <v>285.08</v>
      </c>
      <c r="J149" s="32">
        <v>140.6</v>
      </c>
    </row>
    <row r="150" spans="2:10" x14ac:dyDescent="0.25">
      <c r="B150" s="30">
        <v>12.145</v>
      </c>
      <c r="C150" s="31">
        <v>870.76</v>
      </c>
      <c r="D150" s="31" t="s">
        <v>173</v>
      </c>
      <c r="E150" s="31" t="s">
        <v>209</v>
      </c>
      <c r="F150" s="31">
        <v>1.34E-2</v>
      </c>
      <c r="G150" s="31">
        <v>1.6E-2</v>
      </c>
      <c r="H150" s="31">
        <v>1.01E-2</v>
      </c>
      <c r="I150" s="31">
        <v>32</v>
      </c>
      <c r="J150" s="32">
        <v>0</v>
      </c>
    </row>
    <row r="151" spans="2:10" x14ac:dyDescent="0.25">
      <c r="B151" s="30">
        <v>12.203200000000001</v>
      </c>
      <c r="C151" s="31">
        <v>871.83</v>
      </c>
      <c r="D151" s="31" t="s">
        <v>173</v>
      </c>
      <c r="E151" s="31" t="s">
        <v>210</v>
      </c>
      <c r="F151" s="31">
        <v>8.8000000000000005E-3</v>
      </c>
      <c r="G151" s="31">
        <v>1.14E-2</v>
      </c>
      <c r="H151" s="31">
        <v>6.4999999999999997E-3</v>
      </c>
      <c r="I151" s="31">
        <v>289.904</v>
      </c>
      <c r="J151" s="32">
        <v>143.28</v>
      </c>
    </row>
    <row r="152" spans="2:10" x14ac:dyDescent="0.25">
      <c r="B152" s="30">
        <v>12.3347</v>
      </c>
      <c r="C152" s="31">
        <v>874.23</v>
      </c>
      <c r="D152" s="31" t="s">
        <v>189</v>
      </c>
      <c r="E152" s="31" t="s">
        <v>211</v>
      </c>
      <c r="F152" s="31">
        <v>3.32E-2</v>
      </c>
      <c r="G152" s="31">
        <v>4.0599999999999997E-2</v>
      </c>
      <c r="H152" s="31">
        <v>2.4899999999999999E-2</v>
      </c>
      <c r="I152" s="31">
        <v>304.16000000000003</v>
      </c>
      <c r="J152" s="32">
        <v>151.19999999999999</v>
      </c>
    </row>
    <row r="153" spans="2:10" x14ac:dyDescent="0.25">
      <c r="B153" s="30">
        <v>12.4732</v>
      </c>
      <c r="C153" s="31">
        <v>876.72</v>
      </c>
      <c r="D153" s="31" t="s">
        <v>173</v>
      </c>
      <c r="E153" s="31" t="s">
        <v>212</v>
      </c>
      <c r="F153" s="31">
        <v>4.7E-2</v>
      </c>
      <c r="G153" s="31">
        <v>6.0499999999999998E-2</v>
      </c>
      <c r="H153" s="31">
        <v>3.4700000000000002E-2</v>
      </c>
      <c r="I153" s="31">
        <v>291.61399999999998</v>
      </c>
      <c r="J153" s="32">
        <v>144.22999999999999</v>
      </c>
    </row>
    <row r="154" spans="2:10" x14ac:dyDescent="0.25">
      <c r="B154" s="30">
        <v>12.554600000000001</v>
      </c>
      <c r="C154" s="31">
        <v>878.17</v>
      </c>
      <c r="D154" s="31" t="s">
        <v>173</v>
      </c>
      <c r="E154" s="31" t="s">
        <v>213</v>
      </c>
      <c r="F154" s="31">
        <v>2.1299999999999999E-2</v>
      </c>
      <c r="G154" s="31">
        <v>2.6100000000000002E-2</v>
      </c>
      <c r="H154" s="31">
        <v>1.5800000000000002E-2</v>
      </c>
      <c r="I154" s="31">
        <v>270.84199999999998</v>
      </c>
      <c r="J154" s="32">
        <v>132.69</v>
      </c>
    </row>
    <row r="155" spans="2:10" x14ac:dyDescent="0.25">
      <c r="B155" s="30">
        <v>12.6347</v>
      </c>
      <c r="C155" s="31">
        <v>879.59</v>
      </c>
      <c r="D155" s="31" t="s">
        <v>189</v>
      </c>
      <c r="E155" s="31" t="s">
        <v>214</v>
      </c>
      <c r="F155" s="31">
        <v>8.9999999999999993E-3</v>
      </c>
      <c r="G155" s="31">
        <v>1.0800000000000001E-2</v>
      </c>
      <c r="H155" s="31">
        <v>6.7000000000000002E-3</v>
      </c>
      <c r="I155" s="31">
        <v>275</v>
      </c>
      <c r="J155" s="32">
        <v>135</v>
      </c>
    </row>
    <row r="156" spans="2:10" x14ac:dyDescent="0.25">
      <c r="B156" s="30">
        <v>12.698600000000001</v>
      </c>
      <c r="C156" s="31">
        <v>880.72</v>
      </c>
      <c r="D156" s="31" t="s">
        <v>189</v>
      </c>
      <c r="E156" s="31" t="s">
        <v>215</v>
      </c>
      <c r="F156" s="31">
        <v>6.8999999999999999E-3</v>
      </c>
      <c r="G156" s="31">
        <v>8.0999999999999996E-3</v>
      </c>
      <c r="H156" s="31">
        <v>5.1999999999999998E-3</v>
      </c>
      <c r="I156" s="31">
        <v>293.36</v>
      </c>
      <c r="J156" s="32">
        <v>145.19999999999999</v>
      </c>
    </row>
    <row r="157" spans="2:10" x14ac:dyDescent="0.25">
      <c r="B157" s="30">
        <v>12.7584</v>
      </c>
      <c r="C157" s="31">
        <v>881.76</v>
      </c>
      <c r="D157" s="31" t="s">
        <v>199</v>
      </c>
      <c r="E157" s="31" t="s">
        <v>216</v>
      </c>
      <c r="F157" s="31">
        <v>6.0199999999999997E-2</v>
      </c>
      <c r="G157" s="31">
        <v>6.3500000000000001E-2</v>
      </c>
      <c r="H157" s="31">
        <v>5.3800000000000001E-2</v>
      </c>
      <c r="I157" s="31">
        <v>291.97399999999999</v>
      </c>
      <c r="J157" s="32">
        <v>144.43</v>
      </c>
    </row>
    <row r="158" spans="2:10" x14ac:dyDescent="0.25">
      <c r="B158" s="30">
        <v>12.8353</v>
      </c>
      <c r="C158" s="31">
        <v>883.1</v>
      </c>
      <c r="D158" s="31" t="s">
        <v>173</v>
      </c>
      <c r="E158" s="31" t="s">
        <v>218</v>
      </c>
      <c r="F158" s="31">
        <v>1.18E-2</v>
      </c>
      <c r="G158" s="31">
        <v>1.4999999999999999E-2</v>
      </c>
      <c r="H158" s="31">
        <v>8.6999999999999994E-3</v>
      </c>
      <c r="I158" s="31">
        <v>291.97399999999999</v>
      </c>
      <c r="J158" s="32">
        <v>144.43</v>
      </c>
    </row>
    <row r="159" spans="2:10" x14ac:dyDescent="0.25">
      <c r="B159" s="30">
        <v>12.956899999999999</v>
      </c>
      <c r="C159" s="31">
        <v>885.2</v>
      </c>
      <c r="D159" s="31" t="s">
        <v>173</v>
      </c>
      <c r="E159" s="31" t="s">
        <v>222</v>
      </c>
      <c r="F159" s="31">
        <v>4.3E-3</v>
      </c>
      <c r="G159" s="31">
        <v>5.4999999999999997E-3</v>
      </c>
      <c r="H159" s="31">
        <v>3.2000000000000002E-3</v>
      </c>
      <c r="I159" s="31">
        <v>291.97399999999999</v>
      </c>
      <c r="J159" s="32">
        <v>144.43</v>
      </c>
    </row>
    <row r="160" spans="2:10" x14ac:dyDescent="0.25">
      <c r="B160" s="30">
        <v>13.0764</v>
      </c>
      <c r="C160" s="31">
        <v>887.24</v>
      </c>
      <c r="D160" s="31" t="s">
        <v>189</v>
      </c>
      <c r="E160" s="31" t="s">
        <v>219</v>
      </c>
      <c r="F160" s="31">
        <v>6.4100000000000004E-2</v>
      </c>
      <c r="G160" s="31">
        <v>7.6200000000000004E-2</v>
      </c>
      <c r="H160" s="31">
        <v>4.8099999999999997E-2</v>
      </c>
      <c r="I160" s="31">
        <v>291.97399999999999</v>
      </c>
      <c r="J160" s="32">
        <v>144.43</v>
      </c>
    </row>
    <row r="161" spans="2:10" x14ac:dyDescent="0.25">
      <c r="B161" s="30">
        <v>13.121700000000001</v>
      </c>
      <c r="C161" s="31">
        <v>888.01</v>
      </c>
      <c r="D161" s="31" t="s">
        <v>189</v>
      </c>
      <c r="E161" s="31" t="s">
        <v>220</v>
      </c>
      <c r="F161" s="31">
        <v>6.8599999999999994E-2</v>
      </c>
      <c r="G161" s="31">
        <v>8.1600000000000006E-2</v>
      </c>
      <c r="H161" s="31">
        <v>5.1499999999999997E-2</v>
      </c>
      <c r="I161" s="31">
        <v>291.97399999999999</v>
      </c>
      <c r="J161" s="32">
        <v>144.43</v>
      </c>
    </row>
    <row r="162" spans="2:10" x14ac:dyDescent="0.25">
      <c r="B162" s="30">
        <v>13.2234</v>
      </c>
      <c r="C162" s="31">
        <v>889.72</v>
      </c>
      <c r="D162" s="31" t="s">
        <v>189</v>
      </c>
      <c r="E162" s="31" t="s">
        <v>221</v>
      </c>
      <c r="F162" s="31">
        <v>4.1599999999999998E-2</v>
      </c>
      <c r="G162" s="31">
        <v>4.9500000000000002E-2</v>
      </c>
      <c r="H162" s="31">
        <v>3.1199999999999999E-2</v>
      </c>
      <c r="I162" s="31">
        <v>291.97399999999999</v>
      </c>
      <c r="J162" s="32">
        <v>144.43</v>
      </c>
    </row>
    <row r="163" spans="2:10" x14ac:dyDescent="0.25">
      <c r="B163" s="30">
        <v>13.3124</v>
      </c>
      <c r="C163" s="31">
        <v>891.21</v>
      </c>
      <c r="D163" s="31"/>
      <c r="E163" s="31" t="s">
        <v>110</v>
      </c>
      <c r="F163" s="31">
        <v>3.2000000000000002E-3</v>
      </c>
      <c r="G163" s="31">
        <v>4.1999999999999997E-3</v>
      </c>
      <c r="H163" s="31">
        <v>2.3999999999999998E-3</v>
      </c>
      <c r="I163" s="31">
        <v>291.97399999999999</v>
      </c>
      <c r="J163" s="32">
        <v>144.43</v>
      </c>
    </row>
    <row r="164" spans="2:10" x14ac:dyDescent="0.25">
      <c r="B164" s="30">
        <v>13.3569</v>
      </c>
      <c r="C164" s="31">
        <v>891.95</v>
      </c>
      <c r="D164" s="31" t="s">
        <v>173</v>
      </c>
      <c r="E164" s="31" t="s">
        <v>452</v>
      </c>
      <c r="F164" s="31">
        <v>9.7000000000000003E-3</v>
      </c>
      <c r="G164" s="31">
        <v>1.23E-2</v>
      </c>
      <c r="H164" s="31">
        <v>7.1999999999999998E-3</v>
      </c>
      <c r="I164" s="31">
        <v>291.97399999999999</v>
      </c>
      <c r="J164" s="32">
        <v>144.43</v>
      </c>
    </row>
    <row r="165" spans="2:10" x14ac:dyDescent="0.25">
      <c r="B165" s="30">
        <v>13.429600000000001</v>
      </c>
      <c r="C165" s="31">
        <v>893.15</v>
      </c>
      <c r="D165" s="31" t="s">
        <v>189</v>
      </c>
      <c r="E165" s="31" t="s">
        <v>223</v>
      </c>
      <c r="F165" s="31">
        <v>1.2999999999999999E-2</v>
      </c>
      <c r="G165" s="31">
        <v>1.55E-2</v>
      </c>
      <c r="H165" s="31">
        <v>9.7999999999999997E-3</v>
      </c>
      <c r="I165" s="31">
        <v>298.346</v>
      </c>
      <c r="J165" s="32">
        <v>147.97</v>
      </c>
    </row>
    <row r="166" spans="2:10" x14ac:dyDescent="0.25">
      <c r="B166" s="30">
        <v>13.469200000000001</v>
      </c>
      <c r="C166" s="31">
        <v>893.8</v>
      </c>
      <c r="D166" s="31" t="s">
        <v>189</v>
      </c>
      <c r="E166" s="31" t="s">
        <v>224</v>
      </c>
      <c r="F166" s="31">
        <v>1.9E-3</v>
      </c>
      <c r="G166" s="31">
        <v>2.3E-3</v>
      </c>
      <c r="H166" s="31">
        <v>1.5E-3</v>
      </c>
      <c r="I166" s="31">
        <v>298.346</v>
      </c>
      <c r="J166" s="32">
        <v>147.97</v>
      </c>
    </row>
    <row r="167" spans="2:10" x14ac:dyDescent="0.25">
      <c r="B167" s="30">
        <v>13.6584</v>
      </c>
      <c r="C167" s="31">
        <v>896.89</v>
      </c>
      <c r="D167" s="31" t="s">
        <v>189</v>
      </c>
      <c r="E167" s="31" t="s">
        <v>225</v>
      </c>
      <c r="F167" s="31">
        <v>7.9000000000000008E-3</v>
      </c>
      <c r="G167" s="31">
        <v>9.4000000000000004E-3</v>
      </c>
      <c r="H167" s="31">
        <v>5.8999999999999999E-3</v>
      </c>
      <c r="I167" s="31">
        <v>298.346</v>
      </c>
      <c r="J167" s="32">
        <v>147.97</v>
      </c>
    </row>
    <row r="168" spans="2:10" x14ac:dyDescent="0.25">
      <c r="B168" s="30">
        <v>13.74</v>
      </c>
      <c r="C168" s="31">
        <v>898.2</v>
      </c>
      <c r="D168" s="31"/>
      <c r="E168" s="31" t="s">
        <v>110</v>
      </c>
      <c r="F168" s="31">
        <v>2.5000000000000001E-3</v>
      </c>
      <c r="G168" s="31">
        <v>3.3999999999999998E-3</v>
      </c>
      <c r="H168" s="31">
        <v>1.9E-3</v>
      </c>
      <c r="I168" s="31">
        <v>298.346</v>
      </c>
      <c r="J168" s="32">
        <v>147.97</v>
      </c>
    </row>
    <row r="169" spans="2:10" x14ac:dyDescent="0.25">
      <c r="B169" s="30">
        <v>13.7685</v>
      </c>
      <c r="C169" s="31">
        <v>898.66</v>
      </c>
      <c r="D169" s="31" t="s">
        <v>189</v>
      </c>
      <c r="E169" s="31" t="s">
        <v>226</v>
      </c>
      <c r="F169" s="31">
        <v>1.29E-2</v>
      </c>
      <c r="G169" s="31">
        <v>1.54E-2</v>
      </c>
      <c r="H169" s="31">
        <v>9.7000000000000003E-3</v>
      </c>
      <c r="I169" s="31">
        <v>298.346</v>
      </c>
      <c r="J169" s="32">
        <v>147.97</v>
      </c>
    </row>
    <row r="170" spans="2:10" x14ac:dyDescent="0.25">
      <c r="B170" s="30">
        <v>13.8522</v>
      </c>
      <c r="C170" s="31">
        <v>900</v>
      </c>
      <c r="D170" s="31" t="s">
        <v>227</v>
      </c>
      <c r="E170" s="31" t="s">
        <v>228</v>
      </c>
      <c r="F170" s="31">
        <v>4.4999999999999998E-2</v>
      </c>
      <c r="G170" s="31">
        <v>5.8200000000000002E-2</v>
      </c>
      <c r="H170" s="31">
        <v>3.3300000000000003E-2</v>
      </c>
      <c r="I170" s="31">
        <v>303.476</v>
      </c>
      <c r="J170" s="32">
        <v>150.82</v>
      </c>
    </row>
    <row r="171" spans="2:10" x14ac:dyDescent="0.25">
      <c r="B171" s="30">
        <v>13.9521</v>
      </c>
      <c r="C171" s="31">
        <v>903.29</v>
      </c>
      <c r="D171" s="31" t="s">
        <v>189</v>
      </c>
      <c r="E171" s="31" t="s">
        <v>229</v>
      </c>
      <c r="F171" s="31">
        <v>7.3899999999999993E-2</v>
      </c>
      <c r="G171" s="31">
        <v>8.5099999999999995E-2</v>
      </c>
      <c r="H171" s="31">
        <v>5.5500000000000001E-2</v>
      </c>
      <c r="I171" s="31">
        <v>305.92399999999998</v>
      </c>
      <c r="J171" s="32">
        <v>152.18</v>
      </c>
    </row>
    <row r="172" spans="2:10" x14ac:dyDescent="0.25">
      <c r="B172" s="30">
        <v>14.047000000000001</v>
      </c>
      <c r="C172" s="31">
        <v>906.39</v>
      </c>
      <c r="D172" s="31"/>
      <c r="E172" s="31" t="s">
        <v>110</v>
      </c>
      <c r="F172" s="31">
        <v>7.4999999999999997E-3</v>
      </c>
      <c r="G172" s="31">
        <v>9.9000000000000008E-3</v>
      </c>
      <c r="H172" s="31">
        <v>5.5999999999999999E-3</v>
      </c>
      <c r="I172" s="31">
        <v>305.92399999999998</v>
      </c>
      <c r="J172" s="32">
        <v>152.18</v>
      </c>
    </row>
    <row r="173" spans="2:10" x14ac:dyDescent="0.25">
      <c r="B173" s="30">
        <v>14.069900000000001</v>
      </c>
      <c r="C173" s="31">
        <v>907.14</v>
      </c>
      <c r="D173" s="31" t="s">
        <v>189</v>
      </c>
      <c r="E173" s="31" t="s">
        <v>230</v>
      </c>
      <c r="F173" s="31">
        <v>7.7999999999999996E-3</v>
      </c>
      <c r="G173" s="31">
        <v>9.1999999999999998E-3</v>
      </c>
      <c r="H173" s="31">
        <v>5.8999999999999999E-3</v>
      </c>
      <c r="I173" s="31">
        <v>305.92399999999998</v>
      </c>
      <c r="J173" s="32">
        <v>152.18</v>
      </c>
    </row>
    <row r="174" spans="2:10" x14ac:dyDescent="0.25">
      <c r="B174" s="30">
        <v>14.134600000000001</v>
      </c>
      <c r="C174" s="31">
        <v>909.24</v>
      </c>
      <c r="D174" s="31"/>
      <c r="E174" s="31" t="s">
        <v>110</v>
      </c>
      <c r="F174" s="31">
        <v>4.5999999999999999E-3</v>
      </c>
      <c r="G174" s="31">
        <v>6.1000000000000004E-3</v>
      </c>
      <c r="H174" s="31">
        <v>1.35E-2</v>
      </c>
      <c r="I174" s="31">
        <v>305.92399999999998</v>
      </c>
      <c r="J174" s="32">
        <v>152.18</v>
      </c>
    </row>
    <row r="175" spans="2:10" x14ac:dyDescent="0.25">
      <c r="B175" s="30">
        <v>14.247400000000001</v>
      </c>
      <c r="C175" s="31">
        <v>912.87</v>
      </c>
      <c r="D175" s="31" t="s">
        <v>231</v>
      </c>
      <c r="E175" s="31" t="s">
        <v>232</v>
      </c>
      <c r="F175" s="31">
        <v>1.4E-2</v>
      </c>
      <c r="G175" s="31">
        <v>1.5100000000000001E-2</v>
      </c>
      <c r="H175" s="31">
        <v>1.0999999999999999E-2</v>
      </c>
      <c r="I175" s="31">
        <v>306.33800000000002</v>
      </c>
      <c r="J175" s="32">
        <v>152.41</v>
      </c>
    </row>
    <row r="176" spans="2:10" ht="15.75" thickBot="1" x14ac:dyDescent="0.3">
      <c r="B176" s="33">
        <v>14.275399999999999</v>
      </c>
      <c r="C176" s="34">
        <v>913.77</v>
      </c>
      <c r="D176" s="34"/>
      <c r="E176" s="34" t="s">
        <v>110</v>
      </c>
      <c r="F176" s="34">
        <v>4.8999999999999998E-3</v>
      </c>
      <c r="G176" s="34">
        <v>6.4999999999999997E-3</v>
      </c>
      <c r="H176" s="34">
        <v>3.8999999999999998E-3</v>
      </c>
      <c r="I176" s="34">
        <v>306.33800000000002</v>
      </c>
      <c r="J176" s="35">
        <v>152.41</v>
      </c>
    </row>
    <row r="177" spans="2:10" x14ac:dyDescent="0.25">
      <c r="B177" s="36"/>
      <c r="C177" s="36"/>
      <c r="D177" s="36"/>
      <c r="E177" s="36"/>
      <c r="F177" s="36"/>
      <c r="G177" s="36"/>
      <c r="H177" s="36"/>
      <c r="I177" s="36"/>
      <c r="J177" s="36"/>
    </row>
    <row r="178" spans="2:10" x14ac:dyDescent="0.25"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2:10" x14ac:dyDescent="0.25">
      <c r="B179" s="36"/>
      <c r="C179" s="36"/>
      <c r="D179" s="36"/>
      <c r="E179" s="36"/>
      <c r="F179" s="36"/>
      <c r="G179" s="36"/>
      <c r="H179" s="36"/>
      <c r="I179" s="36"/>
      <c r="J179" s="36"/>
    </row>
    <row r="180" spans="2:10" x14ac:dyDescent="0.25">
      <c r="B180" s="36"/>
      <c r="C180" s="36"/>
      <c r="D180" s="36"/>
      <c r="E180" s="36"/>
      <c r="F180" s="36"/>
      <c r="G180" s="36"/>
      <c r="H180" s="36"/>
      <c r="I180" s="36"/>
      <c r="J180" s="36"/>
    </row>
    <row r="181" spans="2:10" x14ac:dyDescent="0.25">
      <c r="B181" s="36"/>
      <c r="C181" s="36"/>
      <c r="D181" s="36"/>
      <c r="E181" s="36"/>
      <c r="F181" s="36"/>
      <c r="G181" s="36"/>
      <c r="H181" s="36"/>
      <c r="I181" s="36"/>
      <c r="J181" s="36"/>
    </row>
    <row r="182" spans="2:10" x14ac:dyDescent="0.25">
      <c r="B182" s="36"/>
      <c r="C182" s="36"/>
      <c r="D182" s="36"/>
      <c r="E182" s="36"/>
      <c r="F182" s="36"/>
      <c r="G182" s="36"/>
      <c r="H182" s="36"/>
      <c r="I182" s="36"/>
      <c r="J182" s="36"/>
    </row>
    <row r="183" spans="2:10" x14ac:dyDescent="0.25">
      <c r="B183" s="36"/>
      <c r="C183" s="36"/>
      <c r="D183" s="36"/>
      <c r="E183" s="36"/>
      <c r="F183" s="36"/>
      <c r="G183" s="36"/>
      <c r="H183" s="36"/>
      <c r="I183" s="36"/>
      <c r="J183" s="36"/>
    </row>
    <row r="184" spans="2:10" x14ac:dyDescent="0.25">
      <c r="B184" s="36"/>
      <c r="C184" s="36"/>
      <c r="D184" s="36"/>
      <c r="E184" s="36"/>
      <c r="F184" s="36"/>
      <c r="G184" s="36"/>
      <c r="H184" s="36"/>
      <c r="I184" s="36"/>
      <c r="J184" s="36"/>
    </row>
    <row r="185" spans="2:10" x14ac:dyDescent="0.25">
      <c r="B185" s="36"/>
      <c r="C185" s="36"/>
      <c r="D185" s="36"/>
      <c r="E185" s="36"/>
      <c r="F185" s="36"/>
      <c r="G185" s="36"/>
      <c r="H185" s="36"/>
      <c r="I185" s="36"/>
      <c r="J185" s="36"/>
    </row>
    <row r="186" spans="2:10" x14ac:dyDescent="0.25">
      <c r="B186" s="36"/>
      <c r="C186" s="36"/>
      <c r="D186" s="36"/>
      <c r="E186" s="36"/>
      <c r="F186" s="36"/>
      <c r="G186" s="36"/>
      <c r="H186" s="36"/>
      <c r="I186" s="36"/>
      <c r="J186" s="36"/>
    </row>
    <row r="187" spans="2:10" x14ac:dyDescent="0.25">
      <c r="B187" s="36"/>
      <c r="C187" s="36"/>
      <c r="D187" s="36"/>
      <c r="E187" s="36"/>
      <c r="F187" s="36"/>
      <c r="G187" s="36"/>
      <c r="H187" s="36"/>
      <c r="I187" s="36"/>
      <c r="J187" s="36"/>
    </row>
    <row r="188" spans="2:10" x14ac:dyDescent="0.25">
      <c r="B188" s="36"/>
      <c r="C188" s="36"/>
      <c r="D188" s="36"/>
      <c r="E188" s="36"/>
      <c r="F188" s="36"/>
      <c r="G188" s="36"/>
      <c r="H188" s="36"/>
      <c r="I188" s="36"/>
      <c r="J188" s="36"/>
    </row>
    <row r="189" spans="2:10" x14ac:dyDescent="0.25">
      <c r="B189" s="36"/>
      <c r="C189" s="36"/>
      <c r="D189" s="36"/>
      <c r="E189" s="36"/>
      <c r="F189" s="36"/>
      <c r="G189" s="36"/>
      <c r="H189" s="36"/>
      <c r="I189" s="36"/>
      <c r="J189" s="36"/>
    </row>
    <row r="190" spans="2:10" ht="15.75" thickBot="1" x14ac:dyDescent="0.3">
      <c r="B190" s="36"/>
      <c r="C190" s="36"/>
      <c r="D190" s="36"/>
      <c r="E190" s="36"/>
      <c r="F190" s="36"/>
      <c r="G190" s="36"/>
      <c r="H190" s="36"/>
      <c r="I190" s="36"/>
      <c r="J190" s="36"/>
    </row>
    <row r="191" spans="2:10" ht="15.75" thickBot="1" x14ac:dyDescent="0.3">
      <c r="B191" s="24" t="s">
        <v>99</v>
      </c>
      <c r="C191" s="25" t="s">
        <v>100</v>
      </c>
      <c r="D191" s="25" t="s">
        <v>101</v>
      </c>
      <c r="E191" s="25" t="s">
        <v>102</v>
      </c>
      <c r="F191" s="25" t="s">
        <v>103</v>
      </c>
      <c r="G191" s="25" t="s">
        <v>104</v>
      </c>
      <c r="H191" s="25" t="s">
        <v>105</v>
      </c>
      <c r="I191" s="25" t="s">
        <v>94</v>
      </c>
      <c r="J191" s="26" t="s">
        <v>106</v>
      </c>
    </row>
    <row r="192" spans="2:10" x14ac:dyDescent="0.25">
      <c r="B192" s="27">
        <v>14.3714</v>
      </c>
      <c r="C192" s="28">
        <v>916.83</v>
      </c>
      <c r="D192" s="28" t="s">
        <v>189</v>
      </c>
      <c r="E192" s="28" t="s">
        <v>233</v>
      </c>
      <c r="F192" s="28">
        <v>8.0799999999999997E-2</v>
      </c>
      <c r="G192" s="28">
        <v>9.5000000000000001E-2</v>
      </c>
      <c r="H192" s="28">
        <v>6.0699999999999997E-2</v>
      </c>
      <c r="I192" s="28">
        <v>306.33800000000002</v>
      </c>
      <c r="J192" s="29">
        <v>152.41</v>
      </c>
    </row>
    <row r="193" spans="2:10" x14ac:dyDescent="0.25">
      <c r="B193" s="30">
        <v>14.4582</v>
      </c>
      <c r="C193" s="31">
        <v>919.58</v>
      </c>
      <c r="D193" s="31" t="s">
        <v>189</v>
      </c>
      <c r="E193" s="31" t="s">
        <v>234</v>
      </c>
      <c r="F193" s="31">
        <v>3.4299999999999997E-2</v>
      </c>
      <c r="G193" s="31">
        <v>3.9699999999999999E-2</v>
      </c>
      <c r="H193" s="31">
        <v>2.5700000000000001E-2</v>
      </c>
      <c r="I193" s="31">
        <v>310.62200000000001</v>
      </c>
      <c r="J193" s="32">
        <v>154.79</v>
      </c>
    </row>
    <row r="194" spans="2:10" x14ac:dyDescent="0.25">
      <c r="B194" s="30">
        <v>14.5558</v>
      </c>
      <c r="C194" s="31">
        <v>922.65</v>
      </c>
      <c r="D194" s="31" t="s">
        <v>235</v>
      </c>
      <c r="E194" s="31" t="s">
        <v>236</v>
      </c>
      <c r="F194" s="31">
        <v>2.4199999999999999E-2</v>
      </c>
      <c r="G194" s="31">
        <v>3.1E-2</v>
      </c>
      <c r="H194" s="31">
        <v>1.61E-2</v>
      </c>
      <c r="I194" s="31">
        <v>312.62</v>
      </c>
      <c r="J194" s="32">
        <v>155.9</v>
      </c>
    </row>
    <row r="195" spans="2:10" x14ac:dyDescent="0.25">
      <c r="B195" s="30">
        <v>14.6248</v>
      </c>
      <c r="C195" s="31">
        <v>924.8</v>
      </c>
      <c r="D195" s="31" t="s">
        <v>235</v>
      </c>
      <c r="E195" s="31" t="s">
        <v>237</v>
      </c>
      <c r="F195" s="31">
        <v>2.8299999999999999E-2</v>
      </c>
      <c r="G195" s="31">
        <v>3.6200000000000003E-2</v>
      </c>
      <c r="H195" s="31">
        <v>1.8800000000000001E-2</v>
      </c>
      <c r="I195" s="31">
        <v>314.42</v>
      </c>
      <c r="J195" s="32">
        <v>156.9</v>
      </c>
    </row>
    <row r="196" spans="2:10" x14ac:dyDescent="0.25">
      <c r="B196" s="30">
        <v>14.6731</v>
      </c>
      <c r="C196" s="31">
        <v>926.3</v>
      </c>
      <c r="D196" s="31" t="s">
        <v>189</v>
      </c>
      <c r="E196" s="31" t="s">
        <v>238</v>
      </c>
      <c r="F196" s="31">
        <v>8.0999999999999996E-3</v>
      </c>
      <c r="G196" s="31">
        <v>9.5999999999999992E-3</v>
      </c>
      <c r="H196" s="31">
        <v>6.1000000000000004E-3</v>
      </c>
      <c r="I196" s="31">
        <v>314.42</v>
      </c>
      <c r="J196" s="32">
        <v>156.9</v>
      </c>
    </row>
    <row r="197" spans="2:10" x14ac:dyDescent="0.25">
      <c r="B197" s="30">
        <v>14.720499999999999</v>
      </c>
      <c r="C197" s="31">
        <v>927.77</v>
      </c>
      <c r="D197" s="31" t="s">
        <v>189</v>
      </c>
      <c r="E197" s="31" t="s">
        <v>239</v>
      </c>
      <c r="F197" s="31">
        <v>2E-3</v>
      </c>
      <c r="G197" s="31">
        <v>2.3E-3</v>
      </c>
      <c r="H197" s="31">
        <v>1.5E-3</v>
      </c>
      <c r="I197" s="31">
        <v>314.42</v>
      </c>
      <c r="J197" s="32">
        <v>156.9</v>
      </c>
    </row>
    <row r="198" spans="2:10" x14ac:dyDescent="0.25">
      <c r="B198" s="30">
        <v>14.792999999999999</v>
      </c>
      <c r="C198" s="31">
        <v>930.01</v>
      </c>
      <c r="D198" s="31"/>
      <c r="E198" s="31" t="s">
        <v>110</v>
      </c>
      <c r="F198" s="31">
        <v>1.7500000000000002E-2</v>
      </c>
      <c r="G198" s="31">
        <v>2.3199999999999998E-2</v>
      </c>
      <c r="H198" s="31">
        <v>1.3100000000000001E-2</v>
      </c>
      <c r="I198" s="31">
        <v>314.42</v>
      </c>
      <c r="J198" s="32">
        <v>156.9</v>
      </c>
    </row>
    <row r="199" spans="2:10" x14ac:dyDescent="0.25">
      <c r="B199" s="30">
        <v>14.877700000000001</v>
      </c>
      <c r="C199" s="31">
        <v>932.61</v>
      </c>
      <c r="D199" s="31" t="s">
        <v>235</v>
      </c>
      <c r="E199" s="31" t="s">
        <v>240</v>
      </c>
      <c r="F199" s="31">
        <v>8.9200000000000002E-2</v>
      </c>
      <c r="G199" s="31">
        <v>0.1138</v>
      </c>
      <c r="H199" s="31">
        <v>5.9400000000000001E-2</v>
      </c>
      <c r="I199" s="31">
        <v>320.738</v>
      </c>
      <c r="J199" s="32">
        <v>160.41</v>
      </c>
    </row>
    <row r="200" spans="2:10" x14ac:dyDescent="0.25">
      <c r="B200" s="30">
        <v>14.902900000000001</v>
      </c>
      <c r="C200" s="31">
        <v>933.38</v>
      </c>
      <c r="D200" s="31" t="s">
        <v>235</v>
      </c>
      <c r="E200" s="31" t="s">
        <v>241</v>
      </c>
      <c r="F200" s="31">
        <v>3.2500000000000001E-2</v>
      </c>
      <c r="G200" s="31">
        <v>4.1300000000000003E-2</v>
      </c>
      <c r="H200" s="31">
        <v>2.1600000000000001E-2</v>
      </c>
      <c r="I200" s="31">
        <v>317.3</v>
      </c>
      <c r="J200" s="32">
        <v>158.5</v>
      </c>
    </row>
    <row r="201" spans="2:10" x14ac:dyDescent="0.25">
      <c r="B201" s="30">
        <v>15.039099999999999</v>
      </c>
      <c r="C201" s="31">
        <v>937.51</v>
      </c>
      <c r="D201" s="31" t="s">
        <v>189</v>
      </c>
      <c r="E201" s="31" t="s">
        <v>242</v>
      </c>
      <c r="F201" s="31">
        <v>3.44E-2</v>
      </c>
      <c r="G201" s="31">
        <v>4.07E-2</v>
      </c>
      <c r="H201" s="31">
        <v>2.58E-2</v>
      </c>
      <c r="I201" s="31">
        <v>313.916</v>
      </c>
      <c r="J201" s="32">
        <v>156.62</v>
      </c>
    </row>
    <row r="202" spans="2:10" x14ac:dyDescent="0.25">
      <c r="B202" s="30">
        <v>15.0982</v>
      </c>
      <c r="C202" s="31">
        <v>939.29</v>
      </c>
      <c r="D202" s="31" t="s">
        <v>243</v>
      </c>
      <c r="E202" s="31" t="s">
        <v>244</v>
      </c>
      <c r="F202" s="31">
        <v>1.7500000000000002E-2</v>
      </c>
      <c r="G202" s="31">
        <v>2.0299999999999999E-2</v>
      </c>
      <c r="H202" s="31">
        <v>1.18E-2</v>
      </c>
      <c r="I202" s="31">
        <v>313.916</v>
      </c>
      <c r="J202" s="32">
        <v>156.62</v>
      </c>
    </row>
    <row r="203" spans="2:10" x14ac:dyDescent="0.25">
      <c r="B203" s="30">
        <v>15.1713</v>
      </c>
      <c r="C203" s="31">
        <v>941.49</v>
      </c>
      <c r="D203" s="31" t="s">
        <v>235</v>
      </c>
      <c r="E203" s="31" t="s">
        <v>245</v>
      </c>
      <c r="F203" s="31">
        <v>1.52E-2</v>
      </c>
      <c r="G203" s="31">
        <v>1.9300000000000001E-2</v>
      </c>
      <c r="H203" s="31">
        <v>1.01E-2</v>
      </c>
      <c r="I203" s="31">
        <v>313.916</v>
      </c>
      <c r="J203" s="32">
        <v>156.62</v>
      </c>
    </row>
    <row r="204" spans="2:10" x14ac:dyDescent="0.25">
      <c r="B204" s="30">
        <v>15.2295</v>
      </c>
      <c r="C204" s="31">
        <v>943.22</v>
      </c>
      <c r="D204" s="31" t="s">
        <v>235</v>
      </c>
      <c r="E204" s="31" t="s">
        <v>246</v>
      </c>
      <c r="F204" s="31">
        <v>0.1031</v>
      </c>
      <c r="G204" s="31">
        <v>0.1295</v>
      </c>
      <c r="H204" s="31">
        <v>6.8699999999999997E-2</v>
      </c>
      <c r="I204" s="31">
        <v>322.16000000000003</v>
      </c>
      <c r="J204" s="32">
        <v>161.19999999999999</v>
      </c>
    </row>
    <row r="205" spans="2:10" x14ac:dyDescent="0.25">
      <c r="B205" s="30">
        <v>15.286199999999999</v>
      </c>
      <c r="C205" s="31">
        <v>944.91</v>
      </c>
      <c r="D205" s="31" t="s">
        <v>243</v>
      </c>
      <c r="E205" s="31" t="s">
        <v>247</v>
      </c>
      <c r="F205" s="31">
        <v>6.0299999999999999E-2</v>
      </c>
      <c r="G205" s="31">
        <v>7.0000000000000007E-2</v>
      </c>
      <c r="H205" s="31">
        <v>4.07E-2</v>
      </c>
      <c r="I205" s="31">
        <v>322.16000000000003</v>
      </c>
      <c r="J205" s="32">
        <v>161.19999999999999</v>
      </c>
    </row>
    <row r="206" spans="2:10" x14ac:dyDescent="0.25">
      <c r="B206" s="30">
        <v>15.3127</v>
      </c>
      <c r="C206" s="31">
        <v>945.69</v>
      </c>
      <c r="D206" s="31"/>
      <c r="E206" s="31" t="s">
        <v>110</v>
      </c>
      <c r="F206" s="31">
        <v>7.7000000000000002E-3</v>
      </c>
      <c r="G206" s="31">
        <v>1.03E-2</v>
      </c>
      <c r="H206" s="31">
        <v>5.1999999999999998E-3</v>
      </c>
      <c r="I206" s="31">
        <v>322.16000000000003</v>
      </c>
      <c r="J206" s="32">
        <v>161.19999999999999</v>
      </c>
    </row>
    <row r="207" spans="2:10" x14ac:dyDescent="0.25">
      <c r="B207" s="30">
        <v>15.3581</v>
      </c>
      <c r="C207" s="31">
        <v>947.04</v>
      </c>
      <c r="D207" s="31" t="s">
        <v>231</v>
      </c>
      <c r="E207" s="31" t="s">
        <v>248</v>
      </c>
      <c r="F207" s="31">
        <v>4.5199999999999997E-2</v>
      </c>
      <c r="G207" s="31">
        <v>4.87E-2</v>
      </c>
      <c r="H207" s="31">
        <v>3.56E-2</v>
      </c>
      <c r="I207" s="31">
        <v>318.63200000000001</v>
      </c>
      <c r="J207" s="32">
        <v>159.24</v>
      </c>
    </row>
    <row r="208" spans="2:10" x14ac:dyDescent="0.25">
      <c r="B208" s="30">
        <v>15.419</v>
      </c>
      <c r="C208" s="31">
        <v>948.83</v>
      </c>
      <c r="D208" s="31" t="s">
        <v>235</v>
      </c>
      <c r="E208" s="31" t="s">
        <v>249</v>
      </c>
      <c r="F208" s="31">
        <v>2.7900000000000001E-2</v>
      </c>
      <c r="G208" s="31">
        <v>3.5200000000000002E-2</v>
      </c>
      <c r="H208" s="31">
        <v>1.8599999999999998E-2</v>
      </c>
      <c r="I208" s="31">
        <v>321.44</v>
      </c>
      <c r="J208" s="32">
        <v>160.80000000000001</v>
      </c>
    </row>
    <row r="209" spans="2:10" x14ac:dyDescent="0.25">
      <c r="B209" s="30">
        <v>15.4687</v>
      </c>
      <c r="C209" s="31">
        <v>950.29</v>
      </c>
      <c r="D209" s="31" t="s">
        <v>235</v>
      </c>
      <c r="E209" s="31" t="s">
        <v>250</v>
      </c>
      <c r="F209" s="31">
        <v>3.6600000000000001E-2</v>
      </c>
      <c r="G209" s="31">
        <v>4.6800000000000001E-2</v>
      </c>
      <c r="H209" s="31">
        <v>2.4400000000000002E-2</v>
      </c>
      <c r="I209" s="31">
        <v>316.76</v>
      </c>
      <c r="J209" s="32">
        <v>158.19999999999999</v>
      </c>
    </row>
    <row r="210" spans="2:10" x14ac:dyDescent="0.25">
      <c r="B210" s="30">
        <v>15.4925</v>
      </c>
      <c r="C210" s="31">
        <v>950.99</v>
      </c>
      <c r="D210" s="31"/>
      <c r="E210" s="31" t="s">
        <v>110</v>
      </c>
      <c r="F210" s="31">
        <v>1.14E-2</v>
      </c>
      <c r="G210" s="31">
        <v>1.5100000000000001E-2</v>
      </c>
      <c r="H210" s="31">
        <v>7.6E-3</v>
      </c>
      <c r="I210" s="31">
        <v>316.76</v>
      </c>
      <c r="J210" s="32">
        <v>158.19999999999999</v>
      </c>
    </row>
    <row r="211" spans="2:10" x14ac:dyDescent="0.25">
      <c r="B211" s="30">
        <v>15.551600000000001</v>
      </c>
      <c r="C211" s="31">
        <v>952.71</v>
      </c>
      <c r="D211" s="31" t="s">
        <v>243</v>
      </c>
      <c r="E211" s="31" t="s">
        <v>251</v>
      </c>
      <c r="F211" s="31">
        <v>2.46E-2</v>
      </c>
      <c r="G211" s="31">
        <v>2.8500000000000001E-2</v>
      </c>
      <c r="H211" s="31">
        <v>1.66E-2</v>
      </c>
      <c r="I211" s="31">
        <v>316.76</v>
      </c>
      <c r="J211" s="32">
        <v>158.19999999999999</v>
      </c>
    </row>
    <row r="212" spans="2:10" x14ac:dyDescent="0.25">
      <c r="B212" s="30">
        <v>15.6228</v>
      </c>
      <c r="C212" s="31">
        <v>954.78</v>
      </c>
      <c r="D212" s="31" t="s">
        <v>231</v>
      </c>
      <c r="E212" s="31" t="s">
        <v>252</v>
      </c>
      <c r="F212" s="31">
        <v>2.3199999999999998E-2</v>
      </c>
      <c r="G212" s="31">
        <v>2.4899999999999999E-2</v>
      </c>
      <c r="H212" s="31">
        <v>1.83E-2</v>
      </c>
      <c r="I212" s="31">
        <v>322.39400000000001</v>
      </c>
      <c r="J212" s="32">
        <v>161.33000000000001</v>
      </c>
    </row>
    <row r="213" spans="2:10" x14ac:dyDescent="0.25">
      <c r="B213" s="30">
        <v>15.6591</v>
      </c>
      <c r="C213" s="31">
        <v>955.83</v>
      </c>
      <c r="D213" s="31" t="s">
        <v>231</v>
      </c>
      <c r="E213" s="31" t="s">
        <v>253</v>
      </c>
      <c r="F213" s="31">
        <v>4.1700000000000001E-2</v>
      </c>
      <c r="G213" s="31">
        <v>4.4900000000000002E-2</v>
      </c>
      <c r="H213" s="31">
        <v>3.2800000000000003E-2</v>
      </c>
      <c r="I213" s="31">
        <v>323.61799999999999</v>
      </c>
      <c r="J213" s="32">
        <v>162.01</v>
      </c>
    </row>
    <row r="214" spans="2:10" x14ac:dyDescent="0.25">
      <c r="B214" s="30">
        <v>15.6852</v>
      </c>
      <c r="C214" s="31">
        <v>956.58</v>
      </c>
      <c r="D214" s="31"/>
      <c r="E214" s="31" t="s">
        <v>110</v>
      </c>
      <c r="F214" s="31">
        <v>2.4400000000000002E-2</v>
      </c>
      <c r="G214" s="31">
        <v>3.2399999999999998E-2</v>
      </c>
      <c r="H214" s="31">
        <v>1.9199999999999998E-2</v>
      </c>
      <c r="I214" s="31">
        <v>323.61799999999999</v>
      </c>
      <c r="J214" s="32">
        <v>162.01</v>
      </c>
    </row>
    <row r="215" spans="2:10" x14ac:dyDescent="0.25">
      <c r="B215" s="30">
        <v>15.732200000000001</v>
      </c>
      <c r="C215" s="31">
        <v>957.94</v>
      </c>
      <c r="D215" s="31"/>
      <c r="E215" s="31" t="s">
        <v>110</v>
      </c>
      <c r="F215" s="31">
        <v>4.0000000000000001E-3</v>
      </c>
      <c r="G215" s="31">
        <v>5.4000000000000003E-3</v>
      </c>
      <c r="H215" s="31">
        <v>3.2000000000000002E-3</v>
      </c>
      <c r="I215" s="31">
        <v>323.61799999999999</v>
      </c>
      <c r="J215" s="32">
        <v>162.01</v>
      </c>
    </row>
    <row r="216" spans="2:10" x14ac:dyDescent="0.25">
      <c r="B216" s="30">
        <v>15.8132</v>
      </c>
      <c r="C216" s="31">
        <v>960.26</v>
      </c>
      <c r="D216" s="31"/>
      <c r="E216" s="31" t="s">
        <v>110</v>
      </c>
      <c r="F216" s="31">
        <v>9.9400000000000002E-2</v>
      </c>
      <c r="G216" s="31">
        <v>0.1318</v>
      </c>
      <c r="H216" s="31">
        <v>7.8399999999999997E-2</v>
      </c>
      <c r="I216" s="31">
        <v>323.61799999999999</v>
      </c>
      <c r="J216" s="32">
        <v>162.01</v>
      </c>
    </row>
    <row r="217" spans="2:10" x14ac:dyDescent="0.25">
      <c r="B217" s="30">
        <v>15.8833</v>
      </c>
      <c r="C217" s="31">
        <v>962.26</v>
      </c>
      <c r="D217" s="31" t="s">
        <v>243</v>
      </c>
      <c r="E217" s="31" t="s">
        <v>254</v>
      </c>
      <c r="F217" s="31">
        <v>2.2800000000000001E-2</v>
      </c>
      <c r="G217" s="31">
        <v>2.64E-2</v>
      </c>
      <c r="H217" s="31">
        <v>1.54E-2</v>
      </c>
      <c r="I217" s="31">
        <v>323.61799999999999</v>
      </c>
      <c r="J217" s="32">
        <v>162.01</v>
      </c>
    </row>
    <row r="218" spans="2:10" x14ac:dyDescent="0.25">
      <c r="B218" s="30">
        <v>15.904999999999999</v>
      </c>
      <c r="C218" s="31">
        <v>962.87</v>
      </c>
      <c r="D218" s="31"/>
      <c r="E218" s="31" t="s">
        <v>110</v>
      </c>
      <c r="F218" s="31">
        <v>1.09E-2</v>
      </c>
      <c r="G218" s="31">
        <v>1.44E-2</v>
      </c>
      <c r="H218" s="31">
        <v>7.3000000000000001E-3</v>
      </c>
      <c r="I218" s="31">
        <v>323.61799999999999</v>
      </c>
      <c r="J218" s="32">
        <v>162.01</v>
      </c>
    </row>
    <row r="219" spans="2:10" x14ac:dyDescent="0.25">
      <c r="B219" s="30">
        <v>15.9495</v>
      </c>
      <c r="C219" s="31">
        <v>964.14</v>
      </c>
      <c r="D219" s="31" t="s">
        <v>231</v>
      </c>
      <c r="E219" s="31" t="s">
        <v>255</v>
      </c>
      <c r="F219" s="31">
        <v>2.86E-2</v>
      </c>
      <c r="G219" s="31">
        <v>3.0700000000000002E-2</v>
      </c>
      <c r="H219" s="31">
        <v>2.2499999999999999E-2</v>
      </c>
      <c r="I219" s="31">
        <v>328.53199999999998</v>
      </c>
      <c r="J219" s="32">
        <v>164.74</v>
      </c>
    </row>
    <row r="220" spans="2:10" x14ac:dyDescent="0.25">
      <c r="B220" s="30">
        <v>15.970599999999999</v>
      </c>
      <c r="C220" s="31">
        <v>964.73</v>
      </c>
      <c r="D220" s="31"/>
      <c r="E220" s="31" t="s">
        <v>110</v>
      </c>
      <c r="F220" s="31">
        <v>1.1599999999999999E-2</v>
      </c>
      <c r="G220" s="31">
        <v>1.5299999999999999E-2</v>
      </c>
      <c r="H220" s="31">
        <v>9.1000000000000004E-3</v>
      </c>
      <c r="I220" s="31">
        <v>328.53199999999998</v>
      </c>
      <c r="J220" s="32">
        <v>164.74</v>
      </c>
    </row>
    <row r="221" spans="2:10" x14ac:dyDescent="0.25">
      <c r="B221" s="30">
        <v>16.029</v>
      </c>
      <c r="C221" s="31">
        <v>966.38</v>
      </c>
      <c r="D221" s="31" t="s">
        <v>235</v>
      </c>
      <c r="E221" s="31" t="s">
        <v>256</v>
      </c>
      <c r="F221" s="31">
        <v>1.54E-2</v>
      </c>
      <c r="G221" s="31">
        <v>1.9400000000000001E-2</v>
      </c>
      <c r="H221" s="31">
        <v>1.03E-2</v>
      </c>
      <c r="I221" s="31">
        <v>327.81200000000001</v>
      </c>
      <c r="J221" s="32">
        <v>164.34</v>
      </c>
    </row>
    <row r="222" spans="2:10" ht="15.75" thickBot="1" x14ac:dyDescent="0.3">
      <c r="B222" s="33">
        <v>16.053899999999999</v>
      </c>
      <c r="C222" s="34">
        <v>967.08</v>
      </c>
      <c r="D222" s="34"/>
      <c r="E222" s="34" t="s">
        <v>110</v>
      </c>
      <c r="F222" s="34">
        <v>1.26E-2</v>
      </c>
      <c r="G222" s="34">
        <v>1.67E-2</v>
      </c>
      <c r="H222" s="34">
        <v>3.73E-2</v>
      </c>
      <c r="I222" s="34">
        <v>327.81200000000001</v>
      </c>
      <c r="J222" s="35">
        <v>164.34</v>
      </c>
    </row>
    <row r="223" spans="2:10" x14ac:dyDescent="0.25">
      <c r="B223" s="36"/>
      <c r="C223" s="36"/>
      <c r="D223" s="36"/>
      <c r="E223" s="36"/>
      <c r="F223" s="36"/>
      <c r="G223" s="36"/>
      <c r="H223" s="36"/>
      <c r="I223" s="36"/>
      <c r="J223" s="36"/>
    </row>
    <row r="224" spans="2:10" x14ac:dyDescent="0.25">
      <c r="B224" s="36"/>
      <c r="C224" s="36"/>
      <c r="D224" s="36"/>
      <c r="E224" s="36"/>
      <c r="F224" s="36"/>
      <c r="G224" s="36"/>
      <c r="H224" s="36"/>
      <c r="I224" s="36"/>
      <c r="J224" s="36"/>
    </row>
    <row r="225" spans="2:10" x14ac:dyDescent="0.25">
      <c r="B225" s="36"/>
      <c r="C225" s="36"/>
      <c r="D225" s="36"/>
      <c r="E225" s="36"/>
      <c r="F225" s="36"/>
      <c r="G225" s="36"/>
      <c r="H225" s="36"/>
      <c r="I225" s="36"/>
      <c r="J225" s="36"/>
    </row>
    <row r="226" spans="2:10" x14ac:dyDescent="0.25">
      <c r="B226" s="36"/>
      <c r="C226" s="36"/>
      <c r="D226" s="36"/>
      <c r="E226" s="36"/>
      <c r="F226" s="36"/>
      <c r="G226" s="36"/>
      <c r="H226" s="36"/>
      <c r="I226" s="36"/>
      <c r="J226" s="36"/>
    </row>
    <row r="227" spans="2:10" x14ac:dyDescent="0.25">
      <c r="B227" s="36"/>
      <c r="C227" s="36"/>
      <c r="D227" s="36"/>
      <c r="E227" s="36"/>
      <c r="F227" s="36"/>
      <c r="G227" s="36"/>
      <c r="H227" s="36"/>
      <c r="I227" s="36"/>
      <c r="J227" s="36"/>
    </row>
    <row r="228" spans="2:10" x14ac:dyDescent="0.25">
      <c r="B228" s="36"/>
      <c r="C228" s="36"/>
      <c r="D228" s="36"/>
      <c r="E228" s="36"/>
      <c r="F228" s="36"/>
      <c r="G228" s="36"/>
      <c r="H228" s="36"/>
      <c r="I228" s="36"/>
      <c r="J228" s="36"/>
    </row>
    <row r="229" spans="2:10" x14ac:dyDescent="0.25">
      <c r="B229" s="36"/>
      <c r="C229" s="36"/>
      <c r="D229" s="36"/>
      <c r="E229" s="36"/>
      <c r="F229" s="36"/>
      <c r="G229" s="36"/>
      <c r="H229" s="36"/>
      <c r="I229" s="36"/>
      <c r="J229" s="36"/>
    </row>
    <row r="230" spans="2:10" x14ac:dyDescent="0.25">
      <c r="B230" s="36"/>
      <c r="C230" s="36"/>
      <c r="D230" s="36"/>
      <c r="E230" s="36"/>
      <c r="F230" s="36"/>
      <c r="G230" s="36"/>
      <c r="H230" s="36"/>
      <c r="I230" s="36"/>
      <c r="J230" s="36"/>
    </row>
    <row r="231" spans="2:10" x14ac:dyDescent="0.25">
      <c r="B231" s="36"/>
      <c r="C231" s="36"/>
      <c r="D231" s="36"/>
      <c r="E231" s="36"/>
      <c r="F231" s="36"/>
      <c r="G231" s="36"/>
      <c r="H231" s="36"/>
      <c r="I231" s="36"/>
      <c r="J231" s="36"/>
    </row>
    <row r="232" spans="2:10" x14ac:dyDescent="0.25">
      <c r="B232" s="36"/>
      <c r="C232" s="36"/>
      <c r="D232" s="36"/>
      <c r="E232" s="36"/>
      <c r="F232" s="36"/>
      <c r="G232" s="36"/>
      <c r="H232" s="36"/>
      <c r="I232" s="36"/>
      <c r="J232" s="36"/>
    </row>
    <row r="233" spans="2:10" x14ac:dyDescent="0.25">
      <c r="B233" s="36"/>
      <c r="C233" s="36"/>
      <c r="D233" s="36"/>
      <c r="E233" s="36"/>
      <c r="F233" s="36"/>
      <c r="G233" s="36"/>
      <c r="H233" s="36"/>
      <c r="I233" s="36"/>
      <c r="J233" s="36"/>
    </row>
    <row r="234" spans="2:10" x14ac:dyDescent="0.25">
      <c r="B234" s="36"/>
      <c r="C234" s="36"/>
      <c r="D234" s="36"/>
      <c r="E234" s="36"/>
      <c r="F234" s="36"/>
      <c r="G234" s="36"/>
      <c r="H234" s="36"/>
      <c r="I234" s="36"/>
      <c r="J234" s="36"/>
    </row>
    <row r="235" spans="2:10" x14ac:dyDescent="0.25">
      <c r="B235" s="36"/>
      <c r="C235" s="36"/>
      <c r="D235" s="36"/>
      <c r="E235" s="36"/>
      <c r="F235" s="36"/>
      <c r="G235" s="36"/>
      <c r="H235" s="36"/>
      <c r="I235" s="36"/>
      <c r="J235" s="36"/>
    </row>
    <row r="236" spans="2:10" ht="15.75" thickBot="1" x14ac:dyDescent="0.3">
      <c r="B236" s="36"/>
      <c r="C236" s="36"/>
      <c r="D236" s="36"/>
      <c r="E236" s="36"/>
      <c r="F236" s="36"/>
      <c r="G236" s="36"/>
      <c r="H236" s="36"/>
      <c r="I236" s="36"/>
      <c r="J236" s="36"/>
    </row>
    <row r="237" spans="2:10" ht="15.75" thickBot="1" x14ac:dyDescent="0.3">
      <c r="B237" s="24" t="s">
        <v>99</v>
      </c>
      <c r="C237" s="25" t="s">
        <v>100</v>
      </c>
      <c r="D237" s="25" t="s">
        <v>101</v>
      </c>
      <c r="E237" s="25" t="s">
        <v>102</v>
      </c>
      <c r="F237" s="25" t="s">
        <v>103</v>
      </c>
      <c r="G237" s="25" t="s">
        <v>104</v>
      </c>
      <c r="H237" s="25" t="s">
        <v>105</v>
      </c>
      <c r="I237" s="25" t="s">
        <v>94</v>
      </c>
      <c r="J237" s="26" t="s">
        <v>106</v>
      </c>
    </row>
    <row r="238" spans="2:10" x14ac:dyDescent="0.25">
      <c r="B238" s="37">
        <v>16.0961</v>
      </c>
      <c r="C238" s="38">
        <v>968.27</v>
      </c>
      <c r="D238" s="38" t="s">
        <v>235</v>
      </c>
      <c r="E238" s="38" t="s">
        <v>257</v>
      </c>
      <c r="F238" s="38">
        <v>4.3E-3</v>
      </c>
      <c r="G238" s="38">
        <v>5.4000000000000003E-3</v>
      </c>
      <c r="H238" s="38">
        <v>2.8999999999999998E-3</v>
      </c>
      <c r="I238" s="38">
        <v>327.81200000000001</v>
      </c>
      <c r="J238" s="39">
        <v>164.34</v>
      </c>
    </row>
    <row r="239" spans="2:10" x14ac:dyDescent="0.25">
      <c r="B239" s="30">
        <v>16.154199999999999</v>
      </c>
      <c r="C239" s="31">
        <v>969.89</v>
      </c>
      <c r="D239" s="31" t="s">
        <v>235</v>
      </c>
      <c r="E239" s="31" t="s">
        <v>258</v>
      </c>
      <c r="F239" s="31">
        <v>1.1599999999999999E-2</v>
      </c>
      <c r="G239" s="31">
        <v>1.46E-2</v>
      </c>
      <c r="H239" s="31">
        <v>7.7000000000000002E-3</v>
      </c>
      <c r="I239" s="31">
        <v>32</v>
      </c>
      <c r="J239" s="32">
        <v>0</v>
      </c>
    </row>
    <row r="240" spans="2:10" x14ac:dyDescent="0.25">
      <c r="B240" s="30">
        <v>16.180900000000001</v>
      </c>
      <c r="C240" s="31">
        <v>970.64</v>
      </c>
      <c r="D240" s="31" t="s">
        <v>231</v>
      </c>
      <c r="E240" s="31" t="s">
        <v>259</v>
      </c>
      <c r="F240" s="31">
        <v>5.2400000000000002E-2</v>
      </c>
      <c r="G240" s="31">
        <v>5.5300000000000002E-2</v>
      </c>
      <c r="H240" s="31">
        <v>4.1300000000000003E-2</v>
      </c>
      <c r="I240" s="31">
        <v>329.32400000000001</v>
      </c>
      <c r="J240" s="32">
        <v>165.18</v>
      </c>
    </row>
    <row r="241" spans="2:10" x14ac:dyDescent="0.25">
      <c r="B241" s="30">
        <v>16.234300000000001</v>
      </c>
      <c r="C241" s="31">
        <v>972.13</v>
      </c>
      <c r="D241" s="31" t="s">
        <v>235</v>
      </c>
      <c r="E241" s="31" t="s">
        <v>260</v>
      </c>
      <c r="F241" s="31">
        <v>1.4800000000000001E-2</v>
      </c>
      <c r="G241" s="31">
        <v>1.89E-2</v>
      </c>
      <c r="H241" s="31">
        <v>9.9000000000000008E-3</v>
      </c>
      <c r="I241" s="31">
        <v>332.654</v>
      </c>
      <c r="J241" s="32">
        <v>167.03</v>
      </c>
    </row>
    <row r="242" spans="2:10" x14ac:dyDescent="0.25">
      <c r="B242" s="30">
        <v>16.283300000000001</v>
      </c>
      <c r="C242" s="31">
        <v>973.48</v>
      </c>
      <c r="D242" s="31"/>
      <c r="E242" s="31" t="s">
        <v>110</v>
      </c>
      <c r="F242" s="31">
        <v>1.5900000000000001E-2</v>
      </c>
      <c r="G242" s="31">
        <v>2.1100000000000001E-2</v>
      </c>
      <c r="H242" s="31">
        <v>1.06E-2</v>
      </c>
      <c r="I242" s="31">
        <v>332.654</v>
      </c>
      <c r="J242" s="32">
        <v>167.03</v>
      </c>
    </row>
    <row r="243" spans="2:10" x14ac:dyDescent="0.25">
      <c r="B243" s="30">
        <v>16.298200000000001</v>
      </c>
      <c r="C243" s="31">
        <v>973.9</v>
      </c>
      <c r="D243" s="31"/>
      <c r="E243" s="31" t="s">
        <v>110</v>
      </c>
      <c r="F243" s="31">
        <v>2.2200000000000001E-2</v>
      </c>
      <c r="G243" s="31">
        <v>2.9499999999999998E-2</v>
      </c>
      <c r="H243" s="31">
        <v>6.5799999999999997E-2</v>
      </c>
      <c r="I243" s="31">
        <v>332.654</v>
      </c>
      <c r="J243" s="32">
        <v>167.03</v>
      </c>
    </row>
    <row r="244" spans="2:10" x14ac:dyDescent="0.25">
      <c r="B244" s="30">
        <v>16.337700000000002</v>
      </c>
      <c r="C244" s="31">
        <v>974.99</v>
      </c>
      <c r="D244" s="31" t="s">
        <v>235</v>
      </c>
      <c r="E244" s="31" t="s">
        <v>261</v>
      </c>
      <c r="F244" s="31">
        <v>1.7000000000000001E-2</v>
      </c>
      <c r="G244" s="31">
        <v>2.1299999999999999E-2</v>
      </c>
      <c r="H244" s="31">
        <v>1.1299999999999999E-2</v>
      </c>
      <c r="I244" s="31">
        <v>331.7</v>
      </c>
      <c r="J244" s="32">
        <v>166.5</v>
      </c>
    </row>
    <row r="245" spans="2:10" x14ac:dyDescent="0.25">
      <c r="B245" s="30">
        <v>16.387599999999999</v>
      </c>
      <c r="C245" s="31">
        <v>976.36</v>
      </c>
      <c r="D245" s="31" t="s">
        <v>243</v>
      </c>
      <c r="E245" s="31" t="s">
        <v>262</v>
      </c>
      <c r="F245" s="31">
        <v>2.9899999999999999E-2</v>
      </c>
      <c r="G245" s="31">
        <v>3.4700000000000002E-2</v>
      </c>
      <c r="H245" s="31">
        <v>2.0199999999999999E-2</v>
      </c>
      <c r="I245" s="31">
        <v>331.7</v>
      </c>
      <c r="J245" s="32">
        <v>166.5</v>
      </c>
    </row>
    <row r="246" spans="2:10" x14ac:dyDescent="0.25">
      <c r="B246" s="30">
        <v>16.424600000000002</v>
      </c>
      <c r="C246" s="31">
        <v>977.38</v>
      </c>
      <c r="D246" s="31"/>
      <c r="E246" s="31" t="s">
        <v>110</v>
      </c>
      <c r="F246" s="31">
        <v>3.0300000000000001E-2</v>
      </c>
      <c r="G246" s="31">
        <v>4.02E-2</v>
      </c>
      <c r="H246" s="31">
        <v>2.0500000000000001E-2</v>
      </c>
      <c r="I246" s="31">
        <v>331.7</v>
      </c>
      <c r="J246" s="32">
        <v>166.5</v>
      </c>
    </row>
    <row r="247" spans="2:10" x14ac:dyDescent="0.25">
      <c r="B247" s="30">
        <v>16.4818</v>
      </c>
      <c r="C247" s="31">
        <v>978.94</v>
      </c>
      <c r="D247" s="31" t="s">
        <v>235</v>
      </c>
      <c r="E247" s="31" t="s">
        <v>263</v>
      </c>
      <c r="F247" s="31">
        <v>4.99E-2</v>
      </c>
      <c r="G247" s="31">
        <v>6.3100000000000003E-2</v>
      </c>
      <c r="H247" s="31">
        <v>3.32E-2</v>
      </c>
      <c r="I247" s="31">
        <v>334.04</v>
      </c>
      <c r="J247" s="32">
        <v>167.8</v>
      </c>
    </row>
    <row r="248" spans="2:10" x14ac:dyDescent="0.25">
      <c r="B248" s="30">
        <v>16.567399999999999</v>
      </c>
      <c r="C248" s="31">
        <v>981.27</v>
      </c>
      <c r="D248" s="31"/>
      <c r="E248" s="31" t="s">
        <v>110</v>
      </c>
      <c r="F248" s="31">
        <v>8.5000000000000006E-3</v>
      </c>
      <c r="G248" s="31">
        <v>1.12E-2</v>
      </c>
      <c r="H248" s="31">
        <v>2.5100000000000001E-2</v>
      </c>
      <c r="I248" s="31">
        <v>334.04</v>
      </c>
      <c r="J248" s="32">
        <v>167.8</v>
      </c>
    </row>
    <row r="249" spans="2:10" x14ac:dyDescent="0.25">
      <c r="B249" s="30">
        <v>16.6554</v>
      </c>
      <c r="C249" s="31">
        <v>983.66</v>
      </c>
      <c r="D249" s="31" t="s">
        <v>231</v>
      </c>
      <c r="E249" s="31" t="s">
        <v>264</v>
      </c>
      <c r="F249" s="31">
        <v>9.6699999999999994E-2</v>
      </c>
      <c r="G249" s="31">
        <v>0.10249999999999999</v>
      </c>
      <c r="H249" s="31">
        <v>7.6200000000000004E-2</v>
      </c>
      <c r="I249" s="31">
        <v>336.88400000000001</v>
      </c>
      <c r="J249" s="32">
        <v>169.38</v>
      </c>
    </row>
    <row r="250" spans="2:10" x14ac:dyDescent="0.25">
      <c r="B250" s="30">
        <v>16.711200000000002</v>
      </c>
      <c r="C250" s="31">
        <v>985.16</v>
      </c>
      <c r="D250" s="31" t="s">
        <v>243</v>
      </c>
      <c r="E250" s="31" t="s">
        <v>265</v>
      </c>
      <c r="F250" s="31">
        <v>6.0299999999999999E-2</v>
      </c>
      <c r="G250" s="31">
        <v>7.0300000000000001E-2</v>
      </c>
      <c r="H250" s="31">
        <v>4.07E-2</v>
      </c>
      <c r="I250" s="31">
        <v>340.34</v>
      </c>
      <c r="J250" s="32">
        <v>171.3</v>
      </c>
    </row>
    <row r="251" spans="2:10" x14ac:dyDescent="0.25">
      <c r="B251" s="30">
        <v>16.788900000000002</v>
      </c>
      <c r="C251" s="31">
        <v>987.25</v>
      </c>
      <c r="D251" s="31" t="s">
        <v>235</v>
      </c>
      <c r="E251" s="31" t="s">
        <v>266</v>
      </c>
      <c r="F251" s="31">
        <v>6.8199999999999997E-2</v>
      </c>
      <c r="G251" s="31">
        <v>8.5500000000000007E-2</v>
      </c>
      <c r="H251" s="31">
        <v>4.5400000000000003E-2</v>
      </c>
      <c r="I251" s="31">
        <v>340.34</v>
      </c>
      <c r="J251" s="32">
        <v>171.3</v>
      </c>
    </row>
    <row r="252" spans="2:10" x14ac:dyDescent="0.25">
      <c r="B252" s="30">
        <v>16.819299999999998</v>
      </c>
      <c r="C252" s="31">
        <v>988.06</v>
      </c>
      <c r="D252" s="31" t="s">
        <v>235</v>
      </c>
      <c r="E252" s="31" t="s">
        <v>267</v>
      </c>
      <c r="F252" s="31">
        <v>9.1000000000000004E-3</v>
      </c>
      <c r="G252" s="31">
        <v>1.15E-2</v>
      </c>
      <c r="H252" s="31">
        <v>6.1000000000000004E-3</v>
      </c>
      <c r="I252" s="31">
        <v>340.34</v>
      </c>
      <c r="J252" s="32">
        <v>171.3</v>
      </c>
    </row>
    <row r="253" spans="2:10" x14ac:dyDescent="0.25">
      <c r="B253" s="30">
        <v>16.862500000000001</v>
      </c>
      <c r="C253" s="31">
        <v>989.21</v>
      </c>
      <c r="D253" s="31" t="s">
        <v>235</v>
      </c>
      <c r="E253" s="31" t="s">
        <v>268</v>
      </c>
      <c r="F253" s="31">
        <v>1.78E-2</v>
      </c>
      <c r="G253" s="31">
        <v>2.23E-2</v>
      </c>
      <c r="H253" s="31">
        <v>1.18E-2</v>
      </c>
      <c r="I253" s="31">
        <v>340.34</v>
      </c>
      <c r="J253" s="32">
        <v>171.3</v>
      </c>
    </row>
    <row r="254" spans="2:10" x14ac:dyDescent="0.25">
      <c r="B254" s="30">
        <v>16.906600000000001</v>
      </c>
      <c r="C254" s="31">
        <v>990.39</v>
      </c>
      <c r="D254" s="31" t="s">
        <v>235</v>
      </c>
      <c r="E254" s="31" t="s">
        <v>269</v>
      </c>
      <c r="F254" s="31">
        <v>3.3000000000000002E-2</v>
      </c>
      <c r="G254" s="31">
        <v>4.1399999999999999E-2</v>
      </c>
      <c r="H254" s="31">
        <v>2.1999999999999999E-2</v>
      </c>
      <c r="I254" s="31">
        <v>340.34</v>
      </c>
      <c r="J254" s="32">
        <v>171.3</v>
      </c>
    </row>
    <row r="255" spans="2:10" x14ac:dyDescent="0.25">
      <c r="B255" s="30">
        <v>16.941400000000002</v>
      </c>
      <c r="C255" s="31">
        <v>991.31</v>
      </c>
      <c r="D255" s="31" t="s">
        <v>235</v>
      </c>
      <c r="E255" s="31" t="s">
        <v>274</v>
      </c>
      <c r="F255" s="31">
        <v>1.52E-2</v>
      </c>
      <c r="G255" s="31">
        <v>1.9099999999999999E-2</v>
      </c>
      <c r="H255" s="31">
        <v>1.01E-2</v>
      </c>
      <c r="I255" s="31">
        <v>340.34</v>
      </c>
      <c r="J255" s="32">
        <v>171.3</v>
      </c>
    </row>
    <row r="256" spans="2:10" x14ac:dyDescent="0.25">
      <c r="B256" s="30">
        <v>16.9863</v>
      </c>
      <c r="C256" s="31">
        <v>992.5</v>
      </c>
      <c r="D256" s="31" t="s">
        <v>243</v>
      </c>
      <c r="E256" s="31" t="s">
        <v>270</v>
      </c>
      <c r="F256" s="31">
        <v>4.3E-3</v>
      </c>
      <c r="G256" s="31">
        <v>5.0000000000000001E-3</v>
      </c>
      <c r="H256" s="31">
        <v>2.8999999999999998E-3</v>
      </c>
      <c r="I256" s="31">
        <v>340.34</v>
      </c>
      <c r="J256" s="32">
        <v>171.3</v>
      </c>
    </row>
    <row r="257" spans="2:10" x14ac:dyDescent="0.25">
      <c r="B257" s="30">
        <v>17.060700000000001</v>
      </c>
      <c r="C257" s="31">
        <v>994.46</v>
      </c>
      <c r="D257" s="31" t="s">
        <v>243</v>
      </c>
      <c r="E257" s="31" t="s">
        <v>271</v>
      </c>
      <c r="F257" s="31">
        <v>2.01E-2</v>
      </c>
      <c r="G257" s="31">
        <v>2.3300000000000001E-2</v>
      </c>
      <c r="H257" s="31">
        <v>1.3599999999999999E-2</v>
      </c>
      <c r="I257" s="31">
        <v>339.8</v>
      </c>
      <c r="J257" s="32">
        <v>171</v>
      </c>
    </row>
    <row r="258" spans="2:10" x14ac:dyDescent="0.25">
      <c r="B258" s="30">
        <v>17.107800000000001</v>
      </c>
      <c r="C258" s="31">
        <v>995.7</v>
      </c>
      <c r="D258" s="31" t="s">
        <v>272</v>
      </c>
      <c r="E258" s="31" t="s">
        <v>273</v>
      </c>
      <c r="F258" s="31">
        <v>3.1300000000000001E-2</v>
      </c>
      <c r="G258" s="31">
        <v>3.4099999999999998E-2</v>
      </c>
      <c r="H258" s="31">
        <v>2.2100000000000002E-2</v>
      </c>
      <c r="I258" s="31">
        <v>343.02199999999999</v>
      </c>
      <c r="J258" s="32">
        <v>172.79</v>
      </c>
    </row>
    <row r="259" spans="2:10" x14ac:dyDescent="0.25">
      <c r="B259" s="30">
        <v>17.177499999999998</v>
      </c>
      <c r="C259" s="31">
        <v>997.52</v>
      </c>
      <c r="D259" s="31"/>
      <c r="E259" s="31" t="s">
        <v>110</v>
      </c>
      <c r="F259" s="31">
        <v>9.1000000000000004E-3</v>
      </c>
      <c r="G259" s="31">
        <v>1.21E-2</v>
      </c>
      <c r="H259" s="31">
        <v>2.7E-2</v>
      </c>
      <c r="I259" s="31">
        <v>343.02199999999999</v>
      </c>
      <c r="J259" s="32">
        <v>172.79</v>
      </c>
    </row>
    <row r="260" spans="2:10" x14ac:dyDescent="0.25">
      <c r="B260" s="30">
        <v>17.2133</v>
      </c>
      <c r="C260" s="31">
        <v>998.46</v>
      </c>
      <c r="D260" s="31" t="s">
        <v>235</v>
      </c>
      <c r="E260" s="31" t="s">
        <v>400</v>
      </c>
      <c r="F260" s="31">
        <v>1.8800000000000001E-2</v>
      </c>
      <c r="G260" s="31">
        <v>2.3599999999999999E-2</v>
      </c>
      <c r="H260" s="31">
        <v>1.2500000000000001E-2</v>
      </c>
      <c r="I260" s="31">
        <v>343.02199999999999</v>
      </c>
      <c r="J260" s="32">
        <v>172.79</v>
      </c>
    </row>
    <row r="261" spans="2:10" x14ac:dyDescent="0.25">
      <c r="B261" s="30">
        <v>17.2301</v>
      </c>
      <c r="C261" s="31">
        <v>998.89</v>
      </c>
      <c r="D261" s="31" t="s">
        <v>272</v>
      </c>
      <c r="E261" s="31" t="s">
        <v>275</v>
      </c>
      <c r="F261" s="31">
        <v>2.7400000000000001E-2</v>
      </c>
      <c r="G261" s="31">
        <v>2.9499999999999998E-2</v>
      </c>
      <c r="H261" s="31">
        <v>1.9300000000000001E-2</v>
      </c>
      <c r="I261" s="31">
        <v>344.012</v>
      </c>
      <c r="J261" s="32">
        <v>173.34</v>
      </c>
    </row>
    <row r="262" spans="2:10" ht="15.75" thickBot="1" x14ac:dyDescent="0.3">
      <c r="B262" s="33">
        <v>17.272500000000001</v>
      </c>
      <c r="C262" s="34">
        <v>1000</v>
      </c>
      <c r="D262" s="34" t="s">
        <v>276</v>
      </c>
      <c r="E262" s="34" t="s">
        <v>277</v>
      </c>
      <c r="F262" s="34">
        <v>3.2300000000000002E-2</v>
      </c>
      <c r="G262" s="34">
        <v>4.1000000000000002E-2</v>
      </c>
      <c r="H262" s="34">
        <v>2.1499999999999998E-2</v>
      </c>
      <c r="I262" s="34">
        <v>345.47</v>
      </c>
      <c r="J262" s="35">
        <v>174.15</v>
      </c>
    </row>
  </sheetData>
  <sheetProtection algorithmName="SHA-512" hashValue="S7lTAgh1lwpSGEQ+7j6w/sGChFcia5zJg2uv/KvcPmDzQ6tXrvnZw48QJu/h4Zz46WSIAZNbmHDP/GDrAbXHgg==" saltValue="c59zP6Y4A4DShhxsjRu5lQ==" spinCount="100000" sheet="1" objects="1" scenarios="1"/>
  <mergeCells count="11">
    <mergeCell ref="B7:J7"/>
    <mergeCell ref="B9:D9"/>
    <mergeCell ref="B10:D10"/>
    <mergeCell ref="B11:D11"/>
    <mergeCell ref="B12:D12"/>
    <mergeCell ref="B13:D13"/>
    <mergeCell ref="E9:J9"/>
    <mergeCell ref="E10:J10"/>
    <mergeCell ref="E11:J11"/>
    <mergeCell ref="E12:J12"/>
    <mergeCell ref="E13:J13"/>
  </mergeCells>
  <pageMargins left="0.25" right="0.25" top="0.75" bottom="0.75" header="0.3" footer="0.3"/>
  <pageSetup orientation="portrait" r:id="rId1"/>
  <headerFooter>
    <oddHeader>&amp;L&amp;G</oddHeader>
    <oddFooter>&amp;C8&amp;RWhole Crude - Light Ends Analysis&amp;LFrade Crude Assay Report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38AD8-4BCD-4435-AAE0-FA04DD015DDB}">
  <dimension ref="A1:J42"/>
  <sheetViews>
    <sheetView tabSelected="1" view="pageLayout" zoomScaleNormal="100" workbookViewId="0"/>
  </sheetViews>
  <sheetFormatPr defaultColWidth="6.42578125" defaultRowHeight="15" x14ac:dyDescent="0.25"/>
  <cols>
    <col min="1" max="1" width="3.5703125" customWidth="1"/>
    <col min="2" max="3" width="9.140625" customWidth="1"/>
    <col min="4" max="4" width="5.5703125" customWidth="1"/>
    <col min="5" max="5" width="28.28515625" customWidth="1"/>
    <col min="6" max="10" width="9.140625" customWidth="1"/>
  </cols>
  <sheetData>
    <row r="1" spans="1:10" x14ac:dyDescent="0.25">
      <c r="A1" t="s">
        <v>0</v>
      </c>
    </row>
    <row r="7" spans="1:10" ht="18.75" x14ac:dyDescent="0.25">
      <c r="B7" s="121" t="s">
        <v>107</v>
      </c>
      <c r="C7" s="121"/>
      <c r="D7" s="121"/>
      <c r="E7" s="121"/>
      <c r="F7" s="121"/>
      <c r="G7" s="121"/>
      <c r="H7" s="121"/>
      <c r="I7" s="121"/>
      <c r="J7" s="121"/>
    </row>
    <row r="8" spans="1:10" ht="19.5" thickBot="1" x14ac:dyDescent="0.3">
      <c r="E8" s="19"/>
      <c r="F8" s="19"/>
      <c r="G8" s="19"/>
      <c r="H8" s="19"/>
      <c r="I8" s="19"/>
      <c r="J8" s="19"/>
    </row>
    <row r="9" spans="1:10" ht="15.75" x14ac:dyDescent="0.25">
      <c r="B9" s="234" t="s">
        <v>34</v>
      </c>
      <c r="C9" s="235"/>
      <c r="D9" s="236"/>
      <c r="E9" s="270" t="str">
        <f>+'Title Page'!K16</f>
        <v>Frade Crude</v>
      </c>
      <c r="F9" s="271"/>
      <c r="G9" s="271"/>
      <c r="H9" s="271"/>
      <c r="I9" s="271"/>
      <c r="J9" s="272"/>
    </row>
    <row r="10" spans="1:10" ht="15.75" x14ac:dyDescent="0.25">
      <c r="B10" s="237" t="s">
        <v>36</v>
      </c>
      <c r="C10" s="238"/>
      <c r="D10" s="239"/>
      <c r="E10" s="267" t="str">
        <f>+'Title Page'!K17</f>
        <v>120-22-12664</v>
      </c>
      <c r="F10" s="268"/>
      <c r="G10" s="268"/>
      <c r="H10" s="268"/>
      <c r="I10" s="268"/>
      <c r="J10" s="269"/>
    </row>
    <row r="11" spans="1:10" ht="15.75" x14ac:dyDescent="0.25">
      <c r="B11" s="237" t="s">
        <v>37</v>
      </c>
      <c r="C11" s="238"/>
      <c r="D11" s="239"/>
      <c r="E11" s="267" t="str">
        <f>+'Title Page'!K9</f>
        <v>PetroRio</v>
      </c>
      <c r="F11" s="268"/>
      <c r="G11" s="268"/>
      <c r="H11" s="268"/>
      <c r="I11" s="268"/>
      <c r="J11" s="269"/>
    </row>
    <row r="12" spans="1:10" ht="15.75" x14ac:dyDescent="0.25">
      <c r="B12" s="237" t="s">
        <v>38</v>
      </c>
      <c r="C12" s="238"/>
      <c r="D12" s="239"/>
      <c r="E12" s="273" t="str">
        <f>+'Title Page'!K12</f>
        <v>September 16, 2022</v>
      </c>
      <c r="F12" s="274"/>
      <c r="G12" s="274"/>
      <c r="H12" s="274"/>
      <c r="I12" s="274"/>
      <c r="J12" s="275"/>
    </row>
    <row r="13" spans="1:10" ht="16.5" thickBot="1" x14ac:dyDescent="0.3">
      <c r="B13" s="252" t="s">
        <v>26</v>
      </c>
      <c r="C13" s="253"/>
      <c r="D13" s="254"/>
      <c r="E13" s="282" t="s">
        <v>453</v>
      </c>
      <c r="F13" s="255"/>
      <c r="G13" s="255"/>
      <c r="H13" s="255"/>
      <c r="I13" s="255"/>
      <c r="J13" s="283"/>
    </row>
    <row r="14" spans="1:10" ht="15.75" thickBot="1" x14ac:dyDescent="0.3"/>
    <row r="15" spans="1:10" ht="15.75" thickBot="1" x14ac:dyDescent="0.3">
      <c r="B15" s="24" t="s">
        <v>99</v>
      </c>
      <c r="C15" s="25" t="s">
        <v>100</v>
      </c>
      <c r="D15" s="25" t="s">
        <v>101</v>
      </c>
      <c r="E15" s="25" t="s">
        <v>102</v>
      </c>
      <c r="F15" s="25" t="s">
        <v>103</v>
      </c>
      <c r="G15" s="25" t="s">
        <v>104</v>
      </c>
      <c r="H15" s="25" t="s">
        <v>105</v>
      </c>
      <c r="I15" s="25" t="s">
        <v>94</v>
      </c>
      <c r="J15" s="26" t="s">
        <v>106</v>
      </c>
    </row>
    <row r="16" spans="1:10" x14ac:dyDescent="0.25">
      <c r="B16" s="37">
        <v>6.6378000000000004</v>
      </c>
      <c r="C16" s="38">
        <v>100</v>
      </c>
      <c r="D16" s="38" t="s">
        <v>454</v>
      </c>
      <c r="E16" s="38" t="s">
        <v>455</v>
      </c>
      <c r="F16" s="38">
        <v>7.4000000000000003E-3</v>
      </c>
      <c r="G16" s="38">
        <v>1.34E-2</v>
      </c>
      <c r="H16" s="38">
        <v>2.3900000000000001E-2</v>
      </c>
      <c r="I16" s="38">
        <v>-258.7</v>
      </c>
      <c r="J16" s="39">
        <v>-161.5</v>
      </c>
    </row>
    <row r="17" spans="1:10" x14ac:dyDescent="0.25">
      <c r="B17" s="30">
        <v>6.7950999999999997</v>
      </c>
      <c r="C17" s="31">
        <v>200</v>
      </c>
      <c r="D17" s="31" t="s">
        <v>111</v>
      </c>
      <c r="E17" s="31" t="s">
        <v>85</v>
      </c>
      <c r="F17" s="31">
        <v>4.3316999999999997</v>
      </c>
      <c r="G17" s="31">
        <v>6.5911</v>
      </c>
      <c r="H17" s="31">
        <v>7.4569000000000001</v>
      </c>
      <c r="I17" s="31">
        <v>-127.48</v>
      </c>
      <c r="J17" s="32">
        <v>-88.6</v>
      </c>
    </row>
    <row r="18" spans="1:10" x14ac:dyDescent="0.25">
      <c r="B18" s="30">
        <v>7.2735000000000003</v>
      </c>
      <c r="C18" s="31">
        <v>300</v>
      </c>
      <c r="D18" s="31" t="s">
        <v>112</v>
      </c>
      <c r="E18" s="31" t="s">
        <v>86</v>
      </c>
      <c r="F18" s="31">
        <v>30.715299999999999</v>
      </c>
      <c r="G18" s="31">
        <v>32.831899999999997</v>
      </c>
      <c r="H18" s="31">
        <v>36.0563</v>
      </c>
      <c r="I18" s="31">
        <v>-43.671999999999997</v>
      </c>
      <c r="J18" s="32">
        <v>-42.04</v>
      </c>
    </row>
    <row r="19" spans="1:10" x14ac:dyDescent="0.25">
      <c r="B19" s="30">
        <v>8.1622000000000003</v>
      </c>
      <c r="C19" s="31">
        <v>365.98</v>
      </c>
      <c r="D19" s="31" t="s">
        <v>113</v>
      </c>
      <c r="E19" s="31" t="s">
        <v>87</v>
      </c>
      <c r="F19" s="31">
        <v>22.844200000000001</v>
      </c>
      <c r="G19" s="31">
        <v>22.006</v>
      </c>
      <c r="H19" s="31">
        <v>20.344899999999999</v>
      </c>
      <c r="I19" s="31">
        <v>10.904</v>
      </c>
      <c r="J19" s="32">
        <v>-11.72</v>
      </c>
    </row>
    <row r="20" spans="1:10" x14ac:dyDescent="0.25">
      <c r="B20" s="30">
        <v>8.7617999999999991</v>
      </c>
      <c r="C20" s="31">
        <v>391.34</v>
      </c>
      <c r="D20" s="31" t="s">
        <v>278</v>
      </c>
      <c r="E20" s="31" t="s">
        <v>279</v>
      </c>
      <c r="F20" s="31">
        <v>1.1999999999999999E-3</v>
      </c>
      <c r="G20" s="31">
        <v>1.1000000000000001E-3</v>
      </c>
      <c r="H20" s="31">
        <v>1.1000000000000001E-3</v>
      </c>
      <c r="I20" s="31">
        <v>20.75</v>
      </c>
      <c r="J20" s="32">
        <v>-6.25</v>
      </c>
    </row>
    <row r="21" spans="1:10" x14ac:dyDescent="0.25">
      <c r="B21" s="30">
        <v>9.0153999999999996</v>
      </c>
      <c r="C21" s="31">
        <v>400</v>
      </c>
      <c r="D21" s="31" t="s">
        <v>114</v>
      </c>
      <c r="E21" s="31" t="s">
        <v>88</v>
      </c>
      <c r="F21" s="31">
        <v>34.379399999999997</v>
      </c>
      <c r="G21" s="31">
        <v>31.904800000000002</v>
      </c>
      <c r="H21" s="31">
        <v>30.618099999999998</v>
      </c>
      <c r="I21" s="31">
        <v>31.1</v>
      </c>
      <c r="J21" s="32">
        <v>-0.5</v>
      </c>
    </row>
    <row r="22" spans="1:10" x14ac:dyDescent="0.25">
      <c r="B22" s="30">
        <v>9.3712</v>
      </c>
      <c r="C22" s="31">
        <v>412.81</v>
      </c>
      <c r="D22" s="31" t="s">
        <v>278</v>
      </c>
      <c r="E22" s="31" t="s">
        <v>281</v>
      </c>
      <c r="F22" s="31">
        <v>1.1000000000000001E-3</v>
      </c>
      <c r="G22" s="31">
        <v>1E-3</v>
      </c>
      <c r="H22" s="31">
        <v>1E-3</v>
      </c>
      <c r="I22" s="31">
        <v>33.584000000000003</v>
      </c>
      <c r="J22" s="32">
        <v>0.88</v>
      </c>
    </row>
    <row r="23" spans="1:10" x14ac:dyDescent="0.25">
      <c r="B23" s="30">
        <v>9.4443999999999999</v>
      </c>
      <c r="C23" s="31">
        <v>415.24</v>
      </c>
      <c r="D23" s="31" t="s">
        <v>115</v>
      </c>
      <c r="E23" s="31" t="s">
        <v>116</v>
      </c>
      <c r="F23" s="31">
        <v>0.22850000000000001</v>
      </c>
      <c r="G23" s="31">
        <v>0.20960000000000001</v>
      </c>
      <c r="H23" s="31">
        <v>0.16389999999999999</v>
      </c>
      <c r="I23" s="31">
        <v>49.1</v>
      </c>
      <c r="J23" s="32">
        <v>9.5</v>
      </c>
    </row>
    <row r="24" spans="1:10" x14ac:dyDescent="0.25">
      <c r="B24" s="30">
        <v>11.2044</v>
      </c>
      <c r="C24" s="31">
        <v>460.1</v>
      </c>
      <c r="D24" s="31" t="s">
        <v>283</v>
      </c>
      <c r="E24" s="31" t="s">
        <v>284</v>
      </c>
      <c r="F24" s="31">
        <v>1.3299999999999999E-2</v>
      </c>
      <c r="G24" s="31">
        <v>1.15E-2</v>
      </c>
      <c r="H24" s="31">
        <v>9.7999999999999997E-3</v>
      </c>
      <c r="I24" s="31">
        <v>68.09</v>
      </c>
      <c r="J24" s="32">
        <v>20.05</v>
      </c>
    </row>
    <row r="25" spans="1:10" x14ac:dyDescent="0.25">
      <c r="B25" s="30">
        <v>11.359400000000001</v>
      </c>
      <c r="C25" s="31">
        <v>463.18</v>
      </c>
      <c r="D25" s="31"/>
      <c r="E25" s="31" t="s">
        <v>110</v>
      </c>
      <c r="F25" s="31">
        <v>5.5999999999999999E-3</v>
      </c>
      <c r="G25" s="31">
        <v>4.8999999999999998E-3</v>
      </c>
      <c r="H25" s="31">
        <v>4.1999999999999997E-3</v>
      </c>
      <c r="I25" s="31">
        <v>68.09</v>
      </c>
      <c r="J25" s="32">
        <v>20.05</v>
      </c>
    </row>
    <row r="26" spans="1:10" x14ac:dyDescent="0.25">
      <c r="B26" s="30">
        <v>12.1175</v>
      </c>
      <c r="C26" s="31">
        <v>476.94</v>
      </c>
      <c r="D26" s="31" t="s">
        <v>115</v>
      </c>
      <c r="E26" s="31" t="s">
        <v>89</v>
      </c>
      <c r="F26" s="31">
        <v>4.7834000000000003</v>
      </c>
      <c r="G26" s="31">
        <v>4.1486000000000001</v>
      </c>
      <c r="H26" s="31">
        <v>3.4319000000000002</v>
      </c>
      <c r="I26" s="31">
        <v>82.111999999999995</v>
      </c>
      <c r="J26" s="32">
        <v>27.84</v>
      </c>
    </row>
    <row r="27" spans="1:10" x14ac:dyDescent="0.25">
      <c r="B27" s="30">
        <v>13.6692</v>
      </c>
      <c r="C27" s="31">
        <v>500</v>
      </c>
      <c r="D27" s="31" t="s">
        <v>117</v>
      </c>
      <c r="E27" s="31" t="s">
        <v>90</v>
      </c>
      <c r="F27" s="31">
        <v>2.2353999999999998</v>
      </c>
      <c r="G27" s="31">
        <v>1.9215</v>
      </c>
      <c r="H27" s="31">
        <v>1.6037999999999999</v>
      </c>
      <c r="I27" s="31">
        <v>96.908000000000001</v>
      </c>
      <c r="J27" s="32">
        <v>36.06</v>
      </c>
    </row>
    <row r="28" spans="1:10" x14ac:dyDescent="0.25">
      <c r="B28" s="30">
        <v>15.9907</v>
      </c>
      <c r="C28" s="31">
        <v>540.4</v>
      </c>
      <c r="D28" s="31" t="s">
        <v>119</v>
      </c>
      <c r="E28" s="31" t="s">
        <v>120</v>
      </c>
      <c r="F28" s="31">
        <v>1.29E-2</v>
      </c>
      <c r="G28" s="31">
        <v>1.0800000000000001E-2</v>
      </c>
      <c r="H28" s="31">
        <v>7.7000000000000002E-3</v>
      </c>
      <c r="I28" s="31">
        <v>121.514</v>
      </c>
      <c r="J28" s="32">
        <v>49.73</v>
      </c>
    </row>
    <row r="29" spans="1:10" x14ac:dyDescent="0.25">
      <c r="B29" s="30">
        <v>17.9313</v>
      </c>
      <c r="C29" s="31">
        <v>567.12</v>
      </c>
      <c r="D29" s="31" t="s">
        <v>121</v>
      </c>
      <c r="E29" s="31" t="s">
        <v>122</v>
      </c>
      <c r="F29" s="31">
        <v>9.1200000000000003E-2</v>
      </c>
      <c r="G29" s="31">
        <v>6.6400000000000001E-2</v>
      </c>
      <c r="H29" s="31">
        <v>6.7299999999999999E-2</v>
      </c>
      <c r="I29" s="31">
        <v>120.65</v>
      </c>
      <c r="J29" s="32">
        <v>49.25</v>
      </c>
    </row>
    <row r="30" spans="1:10" x14ac:dyDescent="0.25">
      <c r="B30" s="30">
        <v>18.091000000000001</v>
      </c>
      <c r="C30" s="31">
        <v>569.11</v>
      </c>
      <c r="D30" s="31" t="s">
        <v>119</v>
      </c>
      <c r="E30" s="31" t="s">
        <v>123</v>
      </c>
      <c r="F30" s="31">
        <v>3.1899999999999998E-2</v>
      </c>
      <c r="G30" s="31">
        <v>2.6200000000000001E-2</v>
      </c>
      <c r="H30" s="31">
        <v>1.9199999999999998E-2</v>
      </c>
      <c r="I30" s="31">
        <v>136.364</v>
      </c>
      <c r="J30" s="32">
        <v>57.98</v>
      </c>
    </row>
    <row r="31" spans="1:10" x14ac:dyDescent="0.25">
      <c r="B31" s="30">
        <v>18.434699999999999</v>
      </c>
      <c r="C31" s="31">
        <v>573.29999999999995</v>
      </c>
      <c r="D31" s="31" t="s">
        <v>119</v>
      </c>
      <c r="E31" s="31" t="s">
        <v>124</v>
      </c>
      <c r="F31" s="31">
        <v>0.1196</v>
      </c>
      <c r="G31" s="31">
        <v>9.9299999999999999E-2</v>
      </c>
      <c r="H31" s="31">
        <v>7.1800000000000003E-2</v>
      </c>
      <c r="I31" s="31">
        <v>140.46799999999999</v>
      </c>
      <c r="J31" s="32">
        <v>60.26</v>
      </c>
    </row>
    <row r="32" spans="1:10" x14ac:dyDescent="0.25">
      <c r="A32" s="48"/>
      <c r="B32" s="66">
        <v>19.491099999999999</v>
      </c>
      <c r="C32" s="31">
        <v>585.46</v>
      </c>
      <c r="D32" s="31" t="s">
        <v>119</v>
      </c>
      <c r="E32" s="31" t="s">
        <v>125</v>
      </c>
      <c r="F32" s="31">
        <v>4.5100000000000001E-2</v>
      </c>
      <c r="G32" s="31">
        <v>3.6799999999999999E-2</v>
      </c>
      <c r="H32" s="31">
        <v>2.7099999999999999E-2</v>
      </c>
      <c r="I32" s="31">
        <v>145.886</v>
      </c>
      <c r="J32" s="32">
        <v>63.27</v>
      </c>
    </row>
    <row r="33" spans="1:10" x14ac:dyDescent="0.25">
      <c r="A33" s="48"/>
      <c r="B33" s="66">
        <v>20.8779</v>
      </c>
      <c r="C33" s="31">
        <v>600</v>
      </c>
      <c r="D33" s="31" t="s">
        <v>126</v>
      </c>
      <c r="E33" s="31" t="s">
        <v>127</v>
      </c>
      <c r="F33" s="31">
        <v>6.3600000000000004E-2</v>
      </c>
      <c r="G33" s="31">
        <v>5.2299999999999999E-2</v>
      </c>
      <c r="H33" s="31">
        <v>3.8199999999999998E-2</v>
      </c>
      <c r="I33" s="31">
        <v>155.714</v>
      </c>
      <c r="J33" s="32">
        <v>68.73</v>
      </c>
    </row>
    <row r="34" spans="1:10" x14ac:dyDescent="0.25">
      <c r="B34" s="30">
        <v>23.0639</v>
      </c>
      <c r="C34" s="31">
        <v>626.66</v>
      </c>
      <c r="D34" s="31" t="s">
        <v>130</v>
      </c>
      <c r="E34" s="31" t="s">
        <v>131</v>
      </c>
      <c r="F34" s="31">
        <v>4.6800000000000001E-2</v>
      </c>
      <c r="G34" s="31">
        <v>3.39E-2</v>
      </c>
      <c r="H34" s="31">
        <v>2.8799999999999999E-2</v>
      </c>
      <c r="I34" s="31">
        <v>161.24</v>
      </c>
      <c r="J34" s="32">
        <v>71.8</v>
      </c>
    </row>
    <row r="35" spans="1:10" x14ac:dyDescent="0.25">
      <c r="B35" s="30">
        <v>23.442499999999999</v>
      </c>
      <c r="C35" s="31">
        <v>630.91999999999996</v>
      </c>
      <c r="D35" s="31" t="s">
        <v>128</v>
      </c>
      <c r="E35" s="31" t="s">
        <v>132</v>
      </c>
      <c r="F35" s="31">
        <v>2E-3</v>
      </c>
      <c r="G35" s="31">
        <v>1.6000000000000001E-3</v>
      </c>
      <c r="H35" s="31">
        <v>1E-3</v>
      </c>
      <c r="I35" s="31">
        <v>176.88200000000001</v>
      </c>
      <c r="J35" s="32">
        <v>80.489999999999995</v>
      </c>
    </row>
    <row r="36" spans="1:10" x14ac:dyDescent="0.25">
      <c r="B36" s="30">
        <v>26.156700000000001</v>
      </c>
      <c r="C36" s="31">
        <v>658.89</v>
      </c>
      <c r="D36" s="31" t="s">
        <v>130</v>
      </c>
      <c r="E36" s="31" t="s">
        <v>137</v>
      </c>
      <c r="F36" s="31">
        <v>1.2800000000000001E-2</v>
      </c>
      <c r="G36" s="31">
        <v>8.8999999999999999E-3</v>
      </c>
      <c r="H36" s="31">
        <v>7.9000000000000008E-3</v>
      </c>
      <c r="I36" s="31">
        <v>177.29599999999999</v>
      </c>
      <c r="J36" s="32">
        <v>80.72</v>
      </c>
    </row>
    <row r="37" spans="1:10" x14ac:dyDescent="0.25">
      <c r="B37" s="30">
        <v>27.2544</v>
      </c>
      <c r="C37" s="31">
        <v>669.11</v>
      </c>
      <c r="D37" s="31" t="s">
        <v>128</v>
      </c>
      <c r="E37" s="31" t="s">
        <v>139</v>
      </c>
      <c r="F37" s="31">
        <v>2.0999999999999999E-3</v>
      </c>
      <c r="G37" s="31">
        <v>1.6000000000000001E-3</v>
      </c>
      <c r="H37" s="31">
        <v>1.1000000000000001E-3</v>
      </c>
      <c r="I37" s="31">
        <v>193.60400000000001</v>
      </c>
      <c r="J37" s="32">
        <v>89.78</v>
      </c>
    </row>
    <row r="38" spans="1:10" x14ac:dyDescent="0.25">
      <c r="B38" s="30">
        <v>28.018899999999999</v>
      </c>
      <c r="C38" s="31">
        <v>675.91</v>
      </c>
      <c r="D38" s="31" t="s">
        <v>128</v>
      </c>
      <c r="E38" s="31" t="s">
        <v>142</v>
      </c>
      <c r="F38" s="31">
        <v>1.5E-3</v>
      </c>
      <c r="G38" s="31">
        <v>1.1999999999999999E-3</v>
      </c>
      <c r="H38" s="31">
        <v>8.0000000000000004E-4</v>
      </c>
      <c r="I38" s="31">
        <v>197.33</v>
      </c>
      <c r="J38" s="32">
        <v>91.85</v>
      </c>
    </row>
    <row r="39" spans="1:10" x14ac:dyDescent="0.25">
      <c r="B39" s="30">
        <v>28.741700000000002</v>
      </c>
      <c r="C39" s="31">
        <v>682.12</v>
      </c>
      <c r="D39" s="31" t="s">
        <v>140</v>
      </c>
      <c r="E39" s="31" t="s">
        <v>143</v>
      </c>
      <c r="F39" s="31">
        <v>2E-3</v>
      </c>
      <c r="G39" s="31">
        <v>1.5E-3</v>
      </c>
      <c r="H39" s="31">
        <v>1.1000000000000001E-3</v>
      </c>
      <c r="I39" s="31">
        <v>195.386</v>
      </c>
      <c r="J39" s="32">
        <v>90.77</v>
      </c>
    </row>
    <row r="40" spans="1:10" x14ac:dyDescent="0.25">
      <c r="B40" s="30">
        <v>29.056699999999999</v>
      </c>
      <c r="C40" s="31">
        <v>684.77</v>
      </c>
      <c r="D40" s="31" t="s">
        <v>140</v>
      </c>
      <c r="E40" s="31" t="s">
        <v>144</v>
      </c>
      <c r="F40" s="31">
        <v>1.5E-3</v>
      </c>
      <c r="G40" s="31">
        <v>1.1000000000000001E-3</v>
      </c>
      <c r="H40" s="31">
        <v>8.0000000000000004E-4</v>
      </c>
      <c r="I40" s="31">
        <v>197.096</v>
      </c>
      <c r="J40" s="32">
        <v>91.72</v>
      </c>
    </row>
    <row r="41" spans="1:10" x14ac:dyDescent="0.25">
      <c r="B41" s="30">
        <v>29.3706</v>
      </c>
      <c r="C41" s="31">
        <v>687.37</v>
      </c>
      <c r="D41" s="31" t="s">
        <v>154</v>
      </c>
      <c r="E41" s="31" t="s">
        <v>387</v>
      </c>
      <c r="F41" s="31">
        <v>1.2999999999999999E-3</v>
      </c>
      <c r="G41" s="31">
        <v>1E-3</v>
      </c>
      <c r="H41" s="31">
        <v>5.9999999999999995E-4</v>
      </c>
      <c r="I41" s="31">
        <v>210.63200000000001</v>
      </c>
      <c r="J41" s="32">
        <v>99.24</v>
      </c>
    </row>
    <row r="42" spans="1:10" ht="15.75" thickBot="1" x14ac:dyDescent="0.3">
      <c r="B42" s="105">
        <v>39.460599999999999</v>
      </c>
      <c r="C42" s="106">
        <v>753.15</v>
      </c>
      <c r="D42" s="106" t="s">
        <v>161</v>
      </c>
      <c r="E42" s="106" t="s">
        <v>162</v>
      </c>
      <c r="F42" s="106">
        <v>1.9300000000000001E-2</v>
      </c>
      <c r="G42" s="106">
        <v>1.21E-2</v>
      </c>
      <c r="H42" s="106">
        <v>1.0800000000000001E-2</v>
      </c>
      <c r="I42" s="106">
        <v>231.13399999999999</v>
      </c>
      <c r="J42" s="107">
        <v>110.63</v>
      </c>
    </row>
  </sheetData>
  <sheetProtection algorithmName="SHA-512" hashValue="em/NOdJv/ysLx2HaKBuJvnHR8C2dVA7PQe3mEuRR5KN3ZGmQARGNnduCbs3ez8R+Oww9DvfZ2CjZDXT+JXFvsA==" saltValue="XcYOAs7DiWDjWdOGYBE9lQ==" spinCount="100000" sheet="1" objects="1" scenarios="1"/>
  <mergeCells count="11">
    <mergeCell ref="B12:D12"/>
    <mergeCell ref="B13:D13"/>
    <mergeCell ref="B7:J7"/>
    <mergeCell ref="E9:J9"/>
    <mergeCell ref="E10:J10"/>
    <mergeCell ref="E11:J11"/>
    <mergeCell ref="E12:J12"/>
    <mergeCell ref="E13:J13"/>
    <mergeCell ref="B9:D9"/>
    <mergeCell ref="B10:D10"/>
    <mergeCell ref="B11:D11"/>
  </mergeCells>
  <pageMargins left="0.25" right="0.25" top="0.75" bottom="0.75" header="0.3" footer="0.3"/>
  <pageSetup orientation="portrait" r:id="rId1"/>
  <headerFooter>
    <oddHeader>&amp;L&amp;G</oddHeader>
    <oddFooter>&amp;C9&amp;LFrade Crude Assay Report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 Page</vt:lpstr>
      <vt:lpstr>Table of Contents</vt:lpstr>
      <vt:lpstr>Yields </vt:lpstr>
      <vt:lpstr>Yields Plot</vt:lpstr>
      <vt:lpstr>Summary Report</vt:lpstr>
      <vt:lpstr>Distillations</vt:lpstr>
      <vt:lpstr>SimDist</vt:lpstr>
      <vt:lpstr>WC D7900</vt:lpstr>
      <vt:lpstr>IBP-59°F DHA</vt:lpstr>
      <vt:lpstr>59-149°F DHA</vt:lpstr>
      <vt:lpstr>149-212°F DHA</vt:lpstr>
      <vt:lpstr>212-302°F DHA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Faraz.Sheikh@amspecgroup.com</dc:creator>
  <cp:keywords/>
  <dc:description/>
  <cp:lastModifiedBy>Robert Alcorta</cp:lastModifiedBy>
  <cp:revision/>
  <cp:lastPrinted>2022-09-16T19:30:31Z</cp:lastPrinted>
  <dcterms:created xsi:type="dcterms:W3CDTF">2016-08-01T15:45:22Z</dcterms:created>
  <dcterms:modified xsi:type="dcterms:W3CDTF">2022-09-16T20:55:21Z</dcterms:modified>
  <cp:category/>
  <cp:contentStatus/>
</cp:coreProperties>
</file>